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MIRA\Disco C\MMira\Manuel Mira\ESTADOS FINANCIEROS\Estados Financieros - 2019\"/>
    </mc:Choice>
  </mc:AlternateContent>
  <bookViews>
    <workbookView xWindow="-252" yWindow="-348" windowWidth="9612" windowHeight="8760" tabRatio="622"/>
  </bookViews>
  <sheets>
    <sheet name="Est. Cambios de Fondos" sheetId="10" r:id="rId1"/>
    <sheet name="Cambio de Patrimonio I.V.M." sheetId="11" r:id="rId2"/>
  </sheets>
  <externalReferences>
    <externalReference r:id="rId3"/>
  </externalReferences>
  <definedNames>
    <definedName name="A_impresión_IM" localSheetId="0">#REF!</definedName>
    <definedName name="A_impresión_IM">#REF!</definedName>
    <definedName name="A_impresión_IM___0" localSheetId="0">#REF!</definedName>
    <definedName name="A_impresión_IM___0">#REF!</definedName>
    <definedName name="aa">[1]Admón!$B$1:$K$62</definedName>
    <definedName name="_xlnm.Print_Area" localSheetId="1">'Cambio de Patrimonio I.V.M.'!$A$1:$U$38</definedName>
    <definedName name="_xlnm.Print_Area" localSheetId="0">'Est. Cambios de Fondos'!$B$2:$Y$51</definedName>
  </definedNames>
  <calcPr calcId="152511"/>
</workbook>
</file>

<file path=xl/calcChain.xml><?xml version="1.0" encoding="utf-8"?>
<calcChain xmlns="http://schemas.openxmlformats.org/spreadsheetml/2006/main">
  <c r="V40" i="10" l="1"/>
  <c r="N26" i="11" l="1"/>
  <c r="N28" i="11"/>
  <c r="P28" i="11"/>
  <c r="N23" i="11"/>
  <c r="J26" i="11"/>
  <c r="J23" i="11"/>
  <c r="J21" i="11"/>
  <c r="F21" i="11" s="1"/>
  <c r="N40" i="10" l="1"/>
  <c r="X27" i="10"/>
  <c r="V27" i="10"/>
  <c r="T27" i="10"/>
  <c r="N27" i="10"/>
  <c r="L27" i="10"/>
  <c r="H27" i="10"/>
  <c r="J27" i="10"/>
  <c r="R25" i="10"/>
  <c r="F25" i="10" s="1"/>
  <c r="P24" i="10"/>
  <c r="F24" i="10" s="1"/>
  <c r="F23" i="10"/>
  <c r="F22" i="10"/>
  <c r="F21" i="10"/>
  <c r="F20" i="10"/>
  <c r="P27" i="10" l="1"/>
  <c r="R27" i="10"/>
  <c r="L28" i="11"/>
  <c r="H28" i="11"/>
  <c r="P40" i="10"/>
  <c r="J28" i="11"/>
  <c r="F34" i="10"/>
  <c r="F27" i="10" l="1"/>
  <c r="F25" i="11"/>
  <c r="F22" i="11"/>
  <c r="T28" i="11"/>
  <c r="R28" i="11"/>
  <c r="F33" i="10" l="1"/>
  <c r="F23" i="11" l="1"/>
  <c r="F26" i="11" l="1"/>
  <c r="F28" i="11" s="1"/>
  <c r="X40" i="10"/>
  <c r="T40" i="10"/>
  <c r="R40" i="10"/>
  <c r="H40" i="10"/>
  <c r="H85" i="11" l="1"/>
  <c r="F38" i="10" l="1"/>
  <c r="F35" i="10"/>
  <c r="F36" i="10"/>
  <c r="F37" i="10"/>
  <c r="L94" i="10" l="1"/>
  <c r="J94" i="10"/>
  <c r="H94" i="10"/>
  <c r="L40" i="10"/>
  <c r="J40" i="10" l="1"/>
  <c r="F40" i="10" s="1"/>
</calcChain>
</file>

<file path=xl/sharedStrings.xml><?xml version="1.0" encoding="utf-8"?>
<sst xmlns="http://schemas.openxmlformats.org/spreadsheetml/2006/main" count="128" uniqueCount="48">
  <si>
    <t>CAJA  DE  SEGURO  SOCIAL</t>
  </si>
  <si>
    <t>B/.</t>
  </si>
  <si>
    <t xml:space="preserve"> </t>
  </si>
  <si>
    <t>Resultado de Operaciones</t>
  </si>
  <si>
    <t>Ajustes de Períodos Anteriores</t>
  </si>
  <si>
    <t>Las notas que se acompañan forman parte integral de estos estados financieros.</t>
  </si>
  <si>
    <t>Saldo Final</t>
  </si>
  <si>
    <t>Sistema Exc.</t>
  </si>
  <si>
    <t>Subsistema</t>
  </si>
  <si>
    <t>Mixto</t>
  </si>
  <si>
    <t>Administración de los Riesgos</t>
  </si>
  <si>
    <t>Fideicomiso</t>
  </si>
  <si>
    <t>Profesionales</t>
  </si>
  <si>
    <t>de Beneficio</t>
  </si>
  <si>
    <t>Definido</t>
  </si>
  <si>
    <t>Renta Vitalicia</t>
  </si>
  <si>
    <t>Invalidez</t>
  </si>
  <si>
    <t>Administración</t>
  </si>
  <si>
    <t>Riesgo de Invalidez, Vejez y Muerte</t>
  </si>
  <si>
    <t>Riesgo</t>
  </si>
  <si>
    <t>Riesgo  de Enfermedad y Maternidad</t>
  </si>
  <si>
    <t xml:space="preserve">Seguro </t>
  </si>
  <si>
    <t>Colectivo</t>
  </si>
  <si>
    <t>Seguro</t>
  </si>
  <si>
    <t>Riesgo Profesionales</t>
  </si>
  <si>
    <t>Incobrables</t>
  </si>
  <si>
    <t>ESTADO  DE  CAMBIO  DE  RIESGOS</t>
  </si>
  <si>
    <t>ESTADO  DE  CAMBIO  DEL RIESGO DE INVALIDEZ, VEJEZ Y MUERTE</t>
  </si>
  <si>
    <t>Subsistema Mixto de Pensiones</t>
  </si>
  <si>
    <t>Fideicomisos</t>
  </si>
  <si>
    <t>Subsistema Exclusivamente de Beneficio Definido</t>
  </si>
  <si>
    <t>Total</t>
  </si>
  <si>
    <t>Compomente de Beneficio Definido</t>
  </si>
  <si>
    <t xml:space="preserve">Fondo de </t>
  </si>
  <si>
    <t>FEJUPEN</t>
  </si>
  <si>
    <t>Ajuste</t>
  </si>
  <si>
    <t>I.V.M.</t>
  </si>
  <si>
    <t>Revaluaciones y Donaciones</t>
  </si>
  <si>
    <t>Remesas Internas</t>
  </si>
  <si>
    <t>Aportes para la Sostenibilidad del Régimen 2011</t>
  </si>
  <si>
    <t>En Balboas</t>
  </si>
  <si>
    <t>Saldo al 1 de Enero de 2018</t>
  </si>
  <si>
    <t>Saldo al 31 de Diciembre de 2018</t>
  </si>
  <si>
    <t>Trasferencias</t>
  </si>
  <si>
    <t>Saldo al 1 de Enero de 2019</t>
  </si>
  <si>
    <t>Saldo al 31 de Diciembre de 2019</t>
  </si>
  <si>
    <t>Al 31 de Dicembre de  2019</t>
  </si>
  <si>
    <t>Al 31 de Diciembre de  2019 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</si>
</sst>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\ ;[Red]\(#,##0\)\ "/>
    <numFmt numFmtId="165" formatCode="General_)"/>
    <numFmt numFmtId="166" formatCode="\ #,##0\ \ ;[Red]\(#,##0\)\ "/>
    <numFmt numFmtId="167" formatCode="#,##0.00\ \ ;[Red]\(#,##0.00\)\ "/>
  </numFmts>
  <fonts count="17" x14ac:knownFonts="1">
    <font>
      <sz val="10"/>
      <name val="Arial"/>
    </font>
    <font>
      <sz val="12"/>
      <name val="Helv"/>
    </font>
    <font>
      <sz val="12"/>
      <name val="Arial"/>
      <family val="2"/>
    </font>
    <font>
      <sz val="16"/>
      <name val="Arial"/>
      <family val="2"/>
    </font>
    <font>
      <b/>
      <sz val="15"/>
      <name val="Arial"/>
      <family val="2"/>
    </font>
    <font>
      <b/>
      <sz val="16"/>
      <name val="Arial"/>
      <family val="2"/>
    </font>
    <font>
      <sz val="22"/>
      <name val="Arial"/>
      <family val="2"/>
    </font>
    <font>
      <sz val="15"/>
      <name val="Arial"/>
      <family val="2"/>
    </font>
    <font>
      <sz val="12"/>
      <name val="Times New Roman"/>
      <family val="1"/>
    </font>
    <font>
      <sz val="19"/>
      <name val="Times New Roman"/>
      <family val="1"/>
    </font>
    <font>
      <b/>
      <sz val="12"/>
      <name val="Times New Roman"/>
      <family val="1"/>
    </font>
    <font>
      <sz val="17"/>
      <name val="Times New Roman"/>
      <family val="1"/>
    </font>
    <font>
      <b/>
      <sz val="20"/>
      <name val="Times New Roman"/>
      <family val="1"/>
    </font>
    <font>
      <b/>
      <sz val="26"/>
      <name val="Arial"/>
      <family val="2"/>
    </font>
    <font>
      <sz val="16"/>
      <name val="Arial"/>
      <family val="2"/>
    </font>
    <font>
      <sz val="15"/>
      <color theme="0"/>
      <name val="Arial"/>
      <family val="2"/>
    </font>
    <font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37"/>
      </top>
      <bottom/>
      <diagonal/>
    </border>
    <border>
      <left/>
      <right/>
      <top style="thin">
        <color indexed="37"/>
      </top>
      <bottom/>
      <diagonal/>
    </border>
    <border>
      <left style="thin">
        <color indexed="64"/>
      </left>
      <right/>
      <top/>
      <bottom style="thin">
        <color indexed="37"/>
      </bottom>
      <diagonal/>
    </border>
    <border>
      <left/>
      <right/>
      <top/>
      <bottom style="thin">
        <color indexed="37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5" fontId="1" fillId="0" borderId="0"/>
    <xf numFmtId="37" fontId="1" fillId="0" borderId="0"/>
  </cellStyleXfs>
  <cellXfs count="129">
    <xf numFmtId="0" fontId="0" fillId="0" borderId="0" xfId="0"/>
    <xf numFmtId="165" fontId="2" fillId="2" borderId="0" xfId="2" applyFont="1" applyFill="1"/>
    <xf numFmtId="37" fontId="2" fillId="2" borderId="0" xfId="2" applyNumberFormat="1" applyFont="1" applyFill="1" applyProtection="1"/>
    <xf numFmtId="165" fontId="2" fillId="2" borderId="0" xfId="2" applyFont="1" applyFill="1" applyProtection="1"/>
    <xf numFmtId="165" fontId="2" fillId="2" borderId="0" xfId="2" applyFont="1" applyFill="1" applyAlignment="1">
      <alignment vertical="center"/>
    </xf>
    <xf numFmtId="165" fontId="2" fillId="2" borderId="0" xfId="2" applyFont="1" applyFill="1" applyBorder="1"/>
    <xf numFmtId="165" fontId="2" fillId="2" borderId="2" xfId="2" applyFont="1" applyFill="1" applyBorder="1"/>
    <xf numFmtId="165" fontId="2" fillId="2" borderId="1" xfId="2" applyFont="1" applyFill="1" applyBorder="1"/>
    <xf numFmtId="165" fontId="5" fillId="2" borderId="0" xfId="2" applyFont="1" applyFill="1" applyBorder="1" applyAlignment="1" applyProtection="1"/>
    <xf numFmtId="165" fontId="3" fillId="2" borderId="0" xfId="2" applyFont="1" applyFill="1" applyBorder="1" applyAlignment="1" applyProtection="1"/>
    <xf numFmtId="165" fontId="7" fillId="2" borderId="0" xfId="2" applyFont="1" applyFill="1" applyBorder="1"/>
    <xf numFmtId="165" fontId="7" fillId="2" borderId="0" xfId="2" applyFont="1" applyFill="1" applyBorder="1" applyAlignment="1"/>
    <xf numFmtId="165" fontId="2" fillId="2" borderId="0" xfId="2" applyFont="1" applyFill="1" applyBorder="1" applyProtection="1"/>
    <xf numFmtId="165" fontId="2" fillId="2" borderId="2" xfId="2" applyFont="1" applyFill="1" applyBorder="1" applyProtection="1"/>
    <xf numFmtId="165" fontId="3" fillId="2" borderId="1" xfId="2" quotePrefix="1" applyFont="1" applyFill="1" applyBorder="1" applyAlignment="1" applyProtection="1">
      <alignment horizontal="left" vertical="center"/>
    </xf>
    <xf numFmtId="165" fontId="3" fillId="2" borderId="0" xfId="2" quotePrefix="1" applyFont="1" applyFill="1" applyBorder="1" applyAlignment="1" applyProtection="1">
      <alignment horizontal="right"/>
    </xf>
    <xf numFmtId="165" fontId="2" fillId="2" borderId="0" xfId="2" applyFont="1" applyFill="1" applyBorder="1" applyAlignment="1">
      <alignment vertical="center"/>
    </xf>
    <xf numFmtId="165" fontId="3" fillId="2" borderId="0" xfId="2" applyFont="1" applyFill="1" applyBorder="1" applyAlignment="1" applyProtection="1">
      <alignment horizontal="left" vertical="center"/>
    </xf>
    <xf numFmtId="165" fontId="7" fillId="2" borderId="1" xfId="2" applyFont="1" applyFill="1" applyBorder="1" applyAlignment="1">
      <alignment vertical="center"/>
    </xf>
    <xf numFmtId="165" fontId="3" fillId="2" borderId="0" xfId="2" quotePrefix="1" applyFont="1" applyFill="1" applyBorder="1" applyAlignment="1" applyProtection="1">
      <alignment horizontal="left" vertical="center"/>
    </xf>
    <xf numFmtId="165" fontId="7" fillId="2" borderId="1" xfId="2" applyFont="1" applyFill="1" applyBorder="1"/>
    <xf numFmtId="165" fontId="3" fillId="2" borderId="1" xfId="2" quotePrefix="1" applyFont="1" applyFill="1" applyBorder="1" applyAlignment="1" applyProtection="1">
      <alignment horizontal="left" vertical="center"/>
      <protection locked="0"/>
    </xf>
    <xf numFmtId="165" fontId="5" fillId="2" borderId="0" xfId="2" quotePrefix="1" applyFont="1" applyFill="1" applyBorder="1" applyAlignment="1" applyProtection="1">
      <alignment horizontal="right"/>
    </xf>
    <xf numFmtId="164" fontId="4" fillId="2" borderId="6" xfId="2" applyNumberFormat="1" applyFont="1" applyFill="1" applyBorder="1" applyProtection="1"/>
    <xf numFmtId="165" fontId="5" fillId="2" borderId="1" xfId="2" quotePrefix="1" applyFont="1" applyFill="1" applyBorder="1" applyAlignment="1" applyProtection="1">
      <alignment horizontal="left" vertical="center"/>
      <protection locked="0"/>
    </xf>
    <xf numFmtId="165" fontId="7" fillId="2" borderId="0" xfId="2" applyFont="1" applyFill="1" applyBorder="1" applyAlignment="1">
      <alignment vertical="center"/>
    </xf>
    <xf numFmtId="3" fontId="7" fillId="2" borderId="0" xfId="2" applyNumberFormat="1" applyFont="1" applyFill="1" applyBorder="1" applyAlignment="1">
      <alignment vertical="center"/>
    </xf>
    <xf numFmtId="165" fontId="2" fillId="2" borderId="2" xfId="2" applyFont="1" applyFill="1" applyBorder="1" applyAlignment="1">
      <alignment vertical="center"/>
    </xf>
    <xf numFmtId="164" fontId="4" fillId="2" borderId="7" xfId="2" applyNumberFormat="1" applyFont="1" applyFill="1" applyBorder="1" applyProtection="1"/>
    <xf numFmtId="165" fontId="2" fillId="2" borderId="4" xfId="2" applyFont="1" applyFill="1" applyBorder="1"/>
    <xf numFmtId="165" fontId="2" fillId="2" borderId="3" xfId="2" applyFont="1" applyFill="1" applyBorder="1"/>
    <xf numFmtId="37" fontId="2" fillId="2" borderId="3" xfId="2" applyNumberFormat="1" applyFont="1" applyFill="1" applyBorder="1" applyProtection="1"/>
    <xf numFmtId="165" fontId="2" fillId="2" borderId="5" xfId="2" applyFont="1" applyFill="1" applyBorder="1"/>
    <xf numFmtId="3" fontId="7" fillId="2" borderId="0" xfId="2" applyNumberFormat="1" applyFont="1" applyFill="1" applyBorder="1" applyProtection="1"/>
    <xf numFmtId="165" fontId="8" fillId="2" borderId="0" xfId="2" applyFont="1" applyFill="1"/>
    <xf numFmtId="165" fontId="8" fillId="2" borderId="8" xfId="2" applyFont="1" applyFill="1" applyBorder="1"/>
    <xf numFmtId="165" fontId="8" fillId="2" borderId="7" xfId="2" applyFont="1" applyFill="1" applyBorder="1"/>
    <xf numFmtId="165" fontId="9" fillId="2" borderId="7" xfId="2" quotePrefix="1" applyFont="1" applyFill="1" applyBorder="1" applyAlignment="1" applyProtection="1">
      <alignment horizontal="centerContinuous"/>
    </xf>
    <xf numFmtId="165" fontId="8" fillId="2" borderId="9" xfId="2" applyFont="1" applyFill="1" applyBorder="1"/>
    <xf numFmtId="37" fontId="8" fillId="2" borderId="0" xfId="2" applyNumberFormat="1" applyFont="1" applyFill="1" applyProtection="1"/>
    <xf numFmtId="165" fontId="10" fillId="2" borderId="1" xfId="2" applyFont="1" applyFill="1" applyBorder="1"/>
    <xf numFmtId="165" fontId="10" fillId="2" borderId="0" xfId="2" applyFont="1" applyFill="1" applyBorder="1"/>
    <xf numFmtId="165" fontId="8" fillId="2" borderId="0" xfId="2" applyFont="1" applyFill="1" applyBorder="1"/>
    <xf numFmtId="164" fontId="4" fillId="2" borderId="0" xfId="2" applyNumberFormat="1" applyFont="1" applyFill="1" applyBorder="1" applyProtection="1"/>
    <xf numFmtId="37" fontId="2" fillId="2" borderId="0" xfId="2" applyNumberFormat="1" applyFont="1" applyFill="1" applyBorder="1" applyProtection="1"/>
    <xf numFmtId="166" fontId="7" fillId="2" borderId="0" xfId="2" applyNumberFormat="1" applyFont="1" applyFill="1" applyBorder="1" applyProtection="1"/>
    <xf numFmtId="165" fontId="12" fillId="2" borderId="0" xfId="1" applyFont="1" applyFill="1" applyAlignment="1" applyProtection="1">
      <alignment horizontal="center" vertical="center"/>
      <protection locked="0"/>
    </xf>
    <xf numFmtId="165" fontId="13" fillId="2" borderId="1" xfId="2" applyFont="1" applyFill="1" applyBorder="1" applyAlignment="1" applyProtection="1">
      <alignment horizontal="centerContinuous" vertical="center"/>
    </xf>
    <xf numFmtId="165" fontId="13" fillId="2" borderId="0" xfId="2" applyFont="1" applyFill="1" applyBorder="1" applyAlignment="1" applyProtection="1">
      <alignment horizontal="centerContinuous" vertical="center"/>
    </xf>
    <xf numFmtId="165" fontId="13" fillId="2" borderId="2" xfId="2" applyFont="1" applyFill="1" applyBorder="1" applyAlignment="1" applyProtection="1">
      <alignment horizontal="centerContinuous" vertical="center"/>
    </xf>
    <xf numFmtId="165" fontId="6" fillId="2" borderId="1" xfId="2" applyFont="1" applyFill="1" applyBorder="1" applyAlignment="1" applyProtection="1">
      <alignment horizontal="centerContinuous" vertical="center"/>
    </xf>
    <xf numFmtId="165" fontId="6" fillId="2" borderId="0" xfId="2" applyFont="1" applyFill="1" applyBorder="1" applyAlignment="1" applyProtection="1">
      <alignment horizontal="centerContinuous" vertical="center"/>
    </xf>
    <xf numFmtId="165" fontId="6" fillId="2" borderId="2" xfId="2" applyFont="1" applyFill="1" applyBorder="1" applyAlignment="1" applyProtection="1">
      <alignment horizontal="centerContinuous" vertical="center"/>
    </xf>
    <xf numFmtId="165" fontId="6" fillId="2" borderId="0" xfId="2" applyFont="1" applyFill="1" applyBorder="1" applyAlignment="1" applyProtection="1">
      <alignment horizontal="centerContinuous" vertical="center"/>
      <protection locked="0"/>
    </xf>
    <xf numFmtId="165" fontId="6" fillId="2" borderId="2" xfId="2" applyFont="1" applyFill="1" applyBorder="1" applyAlignment="1" applyProtection="1">
      <alignment horizontal="centerContinuous" vertical="center"/>
      <protection locked="0"/>
    </xf>
    <xf numFmtId="165" fontId="6" fillId="2" borderId="1" xfId="2" applyFont="1" applyFill="1" applyBorder="1" applyAlignment="1" applyProtection="1">
      <alignment horizontal="centerContinuous" vertical="center"/>
      <protection locked="0"/>
    </xf>
    <xf numFmtId="165" fontId="11" fillId="2" borderId="0" xfId="2" quotePrefix="1" applyFont="1" applyFill="1" applyAlignment="1" applyProtection="1">
      <alignment horizontal="center"/>
    </xf>
    <xf numFmtId="165" fontId="2" fillId="2" borderId="0" xfId="1" quotePrefix="1" applyFont="1" applyFill="1" applyAlignment="1" applyProtection="1">
      <alignment horizontal="centerContinuous" vertical="center"/>
    </xf>
    <xf numFmtId="165" fontId="3" fillId="2" borderId="0" xfId="2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164" fontId="4" fillId="0" borderId="6" xfId="2" applyNumberFormat="1" applyFont="1" applyFill="1" applyBorder="1" applyProtection="1"/>
    <xf numFmtId="165" fontId="5" fillId="2" borderId="2" xfId="2" applyFont="1" applyFill="1" applyBorder="1" applyAlignment="1" applyProtection="1">
      <alignment horizontal="centerContinuous"/>
    </xf>
    <xf numFmtId="165" fontId="7" fillId="2" borderId="2" xfId="2" applyFont="1" applyFill="1" applyBorder="1"/>
    <xf numFmtId="165" fontId="3" fillId="2" borderId="0" xfId="1" quotePrefix="1" applyFont="1" applyFill="1" applyAlignment="1" applyProtection="1">
      <alignment horizontal="centerContinuous" vertical="center"/>
    </xf>
    <xf numFmtId="165" fontId="3" fillId="2" borderId="0" xfId="2" quotePrefix="1" applyFont="1" applyFill="1" applyBorder="1" applyAlignment="1" applyProtection="1">
      <alignment vertical="center" wrapText="1"/>
    </xf>
    <xf numFmtId="0" fontId="0" fillId="2" borderId="0" xfId="0" applyFill="1" applyBorder="1" applyAlignment="1"/>
    <xf numFmtId="0" fontId="14" fillId="2" borderId="0" xfId="0" applyFont="1" applyFill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166" fontId="7" fillId="2" borderId="0" xfId="2" applyNumberFormat="1" applyFont="1" applyFill="1" applyBorder="1" applyAlignment="1" applyProtection="1"/>
    <xf numFmtId="0" fontId="14" fillId="2" borderId="0" xfId="0" applyFont="1" applyFill="1" applyAlignment="1">
      <alignment horizontal="center" vertical="center" wrapText="1"/>
    </xf>
    <xf numFmtId="0" fontId="14" fillId="2" borderId="0" xfId="0" quotePrefix="1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165" fontId="2" fillId="2" borderId="1" xfId="2" quotePrefix="1" applyFont="1" applyFill="1" applyBorder="1"/>
    <xf numFmtId="165" fontId="7" fillId="2" borderId="1" xfId="2" quotePrefix="1" applyFont="1" applyFill="1" applyBorder="1" applyAlignment="1">
      <alignment vertical="center"/>
    </xf>
    <xf numFmtId="165" fontId="3" fillId="2" borderId="0" xfId="2" applyFont="1" applyFill="1" applyBorder="1" applyAlignment="1" applyProtection="1">
      <alignment horizontal="center" vertical="center" wrapText="1"/>
    </xf>
    <xf numFmtId="165" fontId="3" fillId="2" borderId="3" xfId="2" applyFont="1" applyFill="1" applyBorder="1" applyAlignment="1" applyProtection="1">
      <alignment horizontal="center" vertical="center" wrapText="1"/>
    </xf>
    <xf numFmtId="165" fontId="3" fillId="2" borderId="0" xfId="2" quotePrefix="1" applyFont="1" applyFill="1" applyBorder="1" applyAlignment="1" applyProtection="1">
      <alignment horizontal="center" vertical="center" wrapText="1"/>
    </xf>
    <xf numFmtId="165" fontId="3" fillId="2" borderId="3" xfId="2" quotePrefix="1" applyFont="1" applyFill="1" applyBorder="1" applyAlignment="1" applyProtection="1">
      <alignment horizontal="center" vertical="center" wrapText="1"/>
    </xf>
    <xf numFmtId="40" fontId="2" fillId="2" borderId="0" xfId="2" applyNumberFormat="1" applyFont="1" applyFill="1" applyBorder="1" applyAlignment="1">
      <alignment vertical="center"/>
    </xf>
    <xf numFmtId="40" fontId="5" fillId="2" borderId="0" xfId="2" quotePrefix="1" applyNumberFormat="1" applyFont="1" applyFill="1" applyBorder="1" applyAlignment="1" applyProtection="1">
      <alignment horizontal="right"/>
    </xf>
    <xf numFmtId="40" fontId="2" fillId="2" borderId="0" xfId="2" applyNumberFormat="1" applyFont="1" applyFill="1"/>
    <xf numFmtId="165" fontId="3" fillId="2" borderId="0" xfId="2" applyFont="1" applyFill="1" applyBorder="1" applyAlignment="1" applyProtection="1">
      <alignment horizontal="center" vertical="center" wrapText="1"/>
    </xf>
    <xf numFmtId="165" fontId="3" fillId="2" borderId="0" xfId="2" quotePrefix="1" applyFont="1" applyFill="1" applyBorder="1" applyAlignment="1" applyProtection="1">
      <alignment horizontal="center" vertical="center" wrapText="1"/>
    </xf>
    <xf numFmtId="165" fontId="8" fillId="2" borderId="0" xfId="2" applyFont="1" applyFill="1" applyAlignment="1"/>
    <xf numFmtId="165" fontId="8" fillId="2" borderId="10" xfId="2" applyFont="1" applyFill="1" applyBorder="1"/>
    <xf numFmtId="165" fontId="8" fillId="2" borderId="9" xfId="2" applyFont="1" applyFill="1" applyBorder="1" applyAlignment="1"/>
    <xf numFmtId="165" fontId="8" fillId="2" borderId="2" xfId="2" applyFont="1" applyFill="1" applyBorder="1" applyAlignment="1"/>
    <xf numFmtId="165" fontId="12" fillId="2" borderId="2" xfId="1" applyFont="1" applyFill="1" applyBorder="1" applyAlignment="1" applyProtection="1">
      <alignment horizontal="center" vertical="center"/>
      <protection locked="0"/>
    </xf>
    <xf numFmtId="165" fontId="2" fillId="2" borderId="11" xfId="2" applyFont="1" applyFill="1" applyBorder="1"/>
    <xf numFmtId="165" fontId="2" fillId="2" borderId="12" xfId="2" applyFont="1" applyFill="1" applyBorder="1"/>
    <xf numFmtId="165" fontId="2" fillId="2" borderId="7" xfId="2" applyFont="1" applyFill="1" applyBorder="1"/>
    <xf numFmtId="165" fontId="2" fillId="2" borderId="9" xfId="2" applyFont="1" applyFill="1" applyBorder="1" applyAlignment="1"/>
    <xf numFmtId="165" fontId="2" fillId="2" borderId="0" xfId="2" applyFont="1" applyFill="1" applyAlignment="1"/>
    <xf numFmtId="165" fontId="3" fillId="2" borderId="0" xfId="2" applyFont="1" applyFill="1" applyBorder="1" applyAlignment="1" applyProtection="1">
      <alignment vertical="center" wrapText="1"/>
    </xf>
    <xf numFmtId="165" fontId="3" fillId="2" borderId="0" xfId="2" quotePrefix="1" applyFont="1" applyFill="1" applyBorder="1" applyAlignment="1" applyProtection="1">
      <alignment horizontal="left" vertical="center" wrapText="1"/>
    </xf>
    <xf numFmtId="165" fontId="3" fillId="2" borderId="10" xfId="2" quotePrefix="1" applyFont="1" applyFill="1" applyBorder="1" applyAlignment="1" applyProtection="1">
      <alignment horizontal="center" vertical="center" wrapText="1"/>
    </xf>
    <xf numFmtId="165" fontId="2" fillId="2" borderId="2" xfId="2" applyFont="1" applyFill="1" applyBorder="1" applyAlignment="1"/>
    <xf numFmtId="0" fontId="0" fillId="2" borderId="0" xfId="0" applyFill="1" applyAlignment="1"/>
    <xf numFmtId="165" fontId="3" fillId="2" borderId="0" xfId="2" quotePrefix="1" applyFont="1" applyFill="1" applyBorder="1" applyAlignment="1" applyProtection="1">
      <alignment horizontal="center" wrapText="1"/>
    </xf>
    <xf numFmtId="165" fontId="3" fillId="2" borderId="10" xfId="2" applyFont="1" applyFill="1" applyBorder="1" applyAlignment="1" applyProtection="1">
      <alignment horizontal="center" vertical="center" wrapText="1"/>
    </xf>
    <xf numFmtId="165" fontId="7" fillId="2" borderId="10" xfId="2" quotePrefix="1" applyFont="1" applyFill="1" applyBorder="1" applyAlignment="1" applyProtection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5" fontId="2" fillId="2" borderId="13" xfId="2" applyFont="1" applyFill="1" applyBorder="1"/>
    <xf numFmtId="165" fontId="2" fillId="2" borderId="14" xfId="2" applyFont="1" applyFill="1" applyBorder="1"/>
    <xf numFmtId="165" fontId="2" fillId="2" borderId="15" xfId="2" applyFont="1" applyFill="1" applyBorder="1"/>
    <xf numFmtId="165" fontId="2" fillId="2" borderId="5" xfId="2" applyFont="1" applyFill="1" applyBorder="1" applyAlignment="1"/>
    <xf numFmtId="165" fontId="2" fillId="2" borderId="2" xfId="2" applyFont="1" applyFill="1" applyBorder="1" applyAlignment="1" applyProtection="1"/>
    <xf numFmtId="166" fontId="15" fillId="2" borderId="0" xfId="2" applyNumberFormat="1" applyFont="1" applyFill="1" applyBorder="1" applyProtection="1"/>
    <xf numFmtId="166" fontId="7" fillId="2" borderId="15" xfId="2" applyNumberFormat="1" applyFont="1" applyFill="1" applyBorder="1" applyProtection="1"/>
    <xf numFmtId="165" fontId="7" fillId="2" borderId="1" xfId="2" quotePrefix="1" applyFont="1" applyFill="1" applyBorder="1"/>
    <xf numFmtId="167" fontId="4" fillId="2" borderId="2" xfId="2" applyNumberFormat="1" applyFont="1" applyFill="1" applyBorder="1" applyAlignment="1" applyProtection="1"/>
    <xf numFmtId="167" fontId="4" fillId="2" borderId="0" xfId="2" applyNumberFormat="1" applyFont="1" applyFill="1" applyBorder="1" applyAlignment="1" applyProtection="1"/>
    <xf numFmtId="37" fontId="2" fillId="2" borderId="15" xfId="2" applyNumberFormat="1" applyFont="1" applyFill="1" applyBorder="1" applyProtection="1"/>
    <xf numFmtId="165" fontId="2" fillId="2" borderId="15" xfId="2" applyFont="1" applyFill="1" applyBorder="1" applyAlignment="1"/>
    <xf numFmtId="165" fontId="8" fillId="2" borderId="0" xfId="2" applyFont="1" applyFill="1" applyAlignment="1">
      <alignment horizontal="centerContinuous"/>
    </xf>
    <xf numFmtId="165" fontId="8" fillId="2" borderId="0" xfId="2" applyFont="1" applyFill="1" applyBorder="1" applyAlignment="1"/>
    <xf numFmtId="165" fontId="16" fillId="2" borderId="0" xfId="2" applyFont="1" applyFill="1" applyBorder="1" applyAlignment="1" applyProtection="1">
      <alignment horizontal="left" vertical="center"/>
    </xf>
    <xf numFmtId="37" fontId="3" fillId="0" borderId="0" xfId="3" applyFont="1" applyAlignment="1" applyProtection="1">
      <alignment horizontal="left"/>
    </xf>
    <xf numFmtId="165" fontId="3" fillId="2" borderId="0" xfId="2" quotePrefix="1" applyFont="1" applyFill="1" applyBorder="1" applyAlignment="1">
      <alignment horizontal="left" vertical="center" wrapText="1"/>
    </xf>
    <xf numFmtId="167" fontId="4" fillId="2" borderId="0" xfId="2" applyNumberFormat="1" applyFont="1" applyFill="1" applyBorder="1" applyAlignment="1" applyProtection="1">
      <alignment horizontal="center"/>
    </xf>
    <xf numFmtId="165" fontId="3" fillId="2" borderId="0" xfId="2" applyFont="1" applyFill="1" applyBorder="1" applyAlignment="1" applyProtection="1">
      <alignment horizontal="center" vertical="center" wrapText="1"/>
    </xf>
    <xf numFmtId="165" fontId="3" fillId="2" borderId="3" xfId="2" applyFont="1" applyFill="1" applyBorder="1" applyAlignment="1" applyProtection="1">
      <alignment horizontal="center" vertical="center" wrapText="1"/>
    </xf>
    <xf numFmtId="165" fontId="3" fillId="2" borderId="0" xfId="2" quotePrefix="1" applyFont="1" applyFill="1" applyBorder="1" applyAlignment="1" applyProtection="1">
      <alignment horizontal="center" vertical="center" wrapText="1"/>
    </xf>
    <xf numFmtId="165" fontId="3" fillId="2" borderId="3" xfId="2" quotePrefix="1" applyFont="1" applyFill="1" applyBorder="1" applyAlignment="1" applyProtection="1">
      <alignment horizontal="center" vertical="center" wrapText="1"/>
    </xf>
    <xf numFmtId="165" fontId="3" fillId="2" borderId="10" xfId="2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167" fontId="4" fillId="2" borderId="0" xfId="2" applyNumberFormat="1" applyFont="1" applyFill="1" applyBorder="1" applyAlignment="1" applyProtection="1">
      <alignment horizontal="center"/>
    </xf>
  </cellXfs>
  <cellStyles count="4">
    <cellStyle name="Normal" xfId="0" builtinId="0"/>
    <cellStyle name="Normal_Estado de Resultados págs. 3 y de la 31 a la 40" xfId="1"/>
    <cellStyle name="Normal_Ime" xfId="3"/>
    <cellStyle name="Normal_patri págs.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100226</xdr:colOff>
      <xdr:row>52</xdr:row>
      <xdr:rowOff>44925</xdr:rowOff>
    </xdr:from>
    <xdr:to>
      <xdr:col>23</xdr:col>
      <xdr:colOff>757451</xdr:colOff>
      <xdr:row>53</xdr:row>
      <xdr:rowOff>60421</xdr:rowOff>
    </xdr:to>
    <xdr:sp macro="" textlink="">
      <xdr:nvSpPr>
        <xdr:cNvPr id="2" name="WordArt 3"/>
        <xdr:cNvSpPr>
          <a:spLocks noChangeArrowheads="1" noChangeShapeType="1" noTextEdit="1"/>
        </xdr:cNvSpPr>
      </xdr:nvSpPr>
      <xdr:spPr bwMode="auto">
        <a:xfrm>
          <a:off x="18723733" y="16479104"/>
          <a:ext cx="2405845" cy="2571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PA" sz="1800" b="1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701040</xdr:colOff>
          <xdr:row>50</xdr:row>
          <xdr:rowOff>243840</xdr:rowOff>
        </xdr:from>
        <xdr:to>
          <xdr:col>23</xdr:col>
          <xdr:colOff>1082040</xdr:colOff>
          <xdr:row>50</xdr:row>
          <xdr:rowOff>624840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640080</xdr:colOff>
          <xdr:row>35</xdr:row>
          <xdr:rowOff>30480</xdr:rowOff>
        </xdr:from>
        <xdr:to>
          <xdr:col>19</xdr:col>
          <xdr:colOff>1021080</xdr:colOff>
          <xdr:row>37</xdr:row>
          <xdr:rowOff>106680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04\archivos1\Archivos\RICA\1997\06JUNIO\Cuadros\Ercom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Admón"/>
      <sheetName val="Enf y Mat"/>
      <sheetName val="I  V  M"/>
      <sheetName val="Riesgos P"/>
      <sheetName val="Fondo de Ajuste"/>
    </sheetNames>
    <sheetDataSet>
      <sheetData sheetId="0" refreshError="1"/>
      <sheetData sheetId="1">
        <row r="2">
          <cell r="I2" t="str">
            <v xml:space="preserve">   ANEXO   10 -  A</v>
          </cell>
        </row>
        <row r="3">
          <cell r="B3" t="str">
            <v>CAJA  DE  SEGURO  SOCIAL</v>
          </cell>
        </row>
        <row r="4">
          <cell r="B4" t="str">
            <v>ESTADOS  DE  RESULTADOS</v>
          </cell>
        </row>
        <row r="5">
          <cell r="B5" t="str">
            <v>PROGRAMA  DE  ADMINISTRACIÓN</v>
          </cell>
        </row>
        <row r="6">
          <cell r="B6" t="str">
            <v>Seis meses  terminados  el  30  de  junio  de  1997 y  1996</v>
          </cell>
        </row>
        <row r="10">
          <cell r="F10">
            <v>1997</v>
          </cell>
          <cell r="H10">
            <v>1996</v>
          </cell>
          <cell r="J10" t="str">
            <v xml:space="preserve"> Diferencias </v>
          </cell>
        </row>
        <row r="11">
          <cell r="B11" t="str">
            <v xml:space="preserve"> INGRESOS </v>
          </cell>
        </row>
        <row r="13">
          <cell r="B13" t="str">
            <v>Ingresos no Tributarios</v>
          </cell>
        </row>
        <row r="14">
          <cell r="C14" t="str">
            <v>Cuotas Regulares y Especiales</v>
          </cell>
          <cell r="E14" t="str">
            <v>B/.</v>
          </cell>
          <cell r="F14">
            <v>0</v>
          </cell>
          <cell r="G14" t="str">
            <v>B/.</v>
          </cell>
          <cell r="H14">
            <v>0</v>
          </cell>
          <cell r="I14" t="str">
            <v>B/.</v>
          </cell>
          <cell r="J14">
            <v>0</v>
          </cell>
        </row>
        <row r="15">
          <cell r="C15" t="str">
            <v>Prima de Riesgos Profesionales</v>
          </cell>
          <cell r="F15">
            <v>3204318</v>
          </cell>
          <cell r="H15">
            <v>3050746</v>
          </cell>
          <cell r="J15">
            <v>153572</v>
          </cell>
        </row>
        <row r="16">
          <cell r="D16" t="str">
            <v>Total de Ingresos</v>
          </cell>
          <cell r="F16">
            <v>3204318</v>
          </cell>
          <cell r="H16">
            <v>3050746</v>
          </cell>
          <cell r="J16">
            <v>153572</v>
          </cell>
        </row>
        <row r="19">
          <cell r="B19" t="str">
            <v xml:space="preserve"> COSTOS Y GASTOS </v>
          </cell>
        </row>
        <row r="21">
          <cell r="C21" t="str">
            <v>Prestaciones Económicas</v>
          </cell>
          <cell r="F21">
            <v>0</v>
          </cell>
          <cell r="H21">
            <v>0</v>
          </cell>
          <cell r="J21">
            <v>0</v>
          </cell>
        </row>
        <row r="22">
          <cell r="C22" t="str">
            <v>Gastos de Personal</v>
          </cell>
          <cell r="F22">
            <v>16944193</v>
          </cell>
          <cell r="H22">
            <v>15063231</v>
          </cell>
          <cell r="J22">
            <v>1880962</v>
          </cell>
        </row>
        <row r="23">
          <cell r="C23" t="str">
            <v>Costos y Gastos Operativos</v>
          </cell>
          <cell r="F23">
            <v>3483447</v>
          </cell>
          <cell r="H23">
            <v>3470431</v>
          </cell>
          <cell r="J23">
            <v>13016</v>
          </cell>
        </row>
        <row r="24">
          <cell r="C24" t="str">
            <v>Gastos Diversos de Gestión</v>
          </cell>
          <cell r="F24">
            <v>0</v>
          </cell>
          <cell r="H24">
            <v>0</v>
          </cell>
          <cell r="J24">
            <v>0</v>
          </cell>
        </row>
        <row r="25">
          <cell r="C25" t="str">
            <v>Provisión del Ejercicio</v>
          </cell>
          <cell r="F25">
            <v>586142</v>
          </cell>
          <cell r="H25">
            <v>398603</v>
          </cell>
          <cell r="J25">
            <v>187539</v>
          </cell>
        </row>
        <row r="26">
          <cell r="C26" t="str">
            <v>Ajustes de Vigencia Expirada</v>
          </cell>
          <cell r="F26">
            <v>1123270</v>
          </cell>
          <cell r="H26">
            <v>430229</v>
          </cell>
          <cell r="J26">
            <v>693041</v>
          </cell>
        </row>
        <row r="27">
          <cell r="D27" t="str">
            <v>Total de Costos y Gastos</v>
          </cell>
          <cell r="F27">
            <v>22137052</v>
          </cell>
          <cell r="H27">
            <v>19362494</v>
          </cell>
          <cell r="J27">
            <v>2774558</v>
          </cell>
        </row>
        <row r="29">
          <cell r="D29" t="str">
            <v>Exceso de Gastos sobre Ingresos antes de</v>
          </cell>
        </row>
        <row r="30">
          <cell r="D30" t="str">
            <v xml:space="preserve">          Otros  Ingresos</v>
          </cell>
          <cell r="F30">
            <v>-18932734</v>
          </cell>
          <cell r="H30">
            <v>-16311748</v>
          </cell>
          <cell r="J30">
            <v>-2620986</v>
          </cell>
        </row>
        <row r="32">
          <cell r="B32" t="str">
            <v xml:space="preserve"> OTROS INGRESOS </v>
          </cell>
        </row>
        <row r="34">
          <cell r="C34" t="str">
            <v>Ingresos Financieros</v>
          </cell>
          <cell r="F34">
            <v>6804225</v>
          </cell>
          <cell r="H34">
            <v>3534382</v>
          </cell>
          <cell r="J34">
            <v>3269843</v>
          </cell>
        </row>
        <row r="35">
          <cell r="C35" t="str">
            <v>Ingresos Diversos De Gestión</v>
          </cell>
          <cell r="F35">
            <v>7310133</v>
          </cell>
          <cell r="H35">
            <v>6432149</v>
          </cell>
          <cell r="J35">
            <v>877984</v>
          </cell>
        </row>
        <row r="36">
          <cell r="C36" t="str">
            <v>Ajustes de Vigencia Expirada</v>
          </cell>
          <cell r="F36">
            <v>396149</v>
          </cell>
          <cell r="H36">
            <v>545307</v>
          </cell>
          <cell r="J36">
            <v>-149158</v>
          </cell>
        </row>
        <row r="37">
          <cell r="C37" t="str">
            <v>Gastos Financieros</v>
          </cell>
          <cell r="J37">
            <v>0</v>
          </cell>
        </row>
        <row r="38">
          <cell r="C38" t="str">
            <v>Ajustes Recomendados por Auditoría de la Contraloría</v>
          </cell>
          <cell r="J38">
            <v>0</v>
          </cell>
        </row>
        <row r="40">
          <cell r="D40" t="str">
            <v>Total de Otros Ingresos</v>
          </cell>
          <cell r="F40">
            <v>14510507</v>
          </cell>
          <cell r="H40">
            <v>10511838</v>
          </cell>
          <cell r="J40">
            <v>3998669</v>
          </cell>
        </row>
        <row r="42">
          <cell r="C42" t="str">
            <v xml:space="preserve">Exceso de Egresos sobre Ingresos antes de </v>
          </cell>
        </row>
        <row r="43">
          <cell r="C43" t="str">
            <v xml:space="preserve">          Aportes Fiscales</v>
          </cell>
          <cell r="F43">
            <v>-4422227</v>
          </cell>
          <cell r="H43">
            <v>-5799910</v>
          </cell>
          <cell r="J43">
            <v>1377683</v>
          </cell>
        </row>
        <row r="46">
          <cell r="B46" t="str">
            <v xml:space="preserve"> APORTES FISCALES </v>
          </cell>
        </row>
        <row r="48">
          <cell r="C48" t="str">
            <v>Transferencias Corrientes Recibidas</v>
          </cell>
          <cell r="F48">
            <v>20047617</v>
          </cell>
          <cell r="H48">
            <v>19508048</v>
          </cell>
          <cell r="J48">
            <v>539569</v>
          </cell>
        </row>
        <row r="50">
          <cell r="C50" t="str">
            <v>Resultados del Ejercicio</v>
          </cell>
          <cell r="E50" t="str">
            <v>B/.</v>
          </cell>
          <cell r="F50">
            <v>15625390</v>
          </cell>
          <cell r="G50" t="str">
            <v>B/.</v>
          </cell>
          <cell r="H50">
            <v>13708138</v>
          </cell>
          <cell r="I50" t="str">
            <v>B/.</v>
          </cell>
          <cell r="J50">
            <v>1917252</v>
          </cell>
        </row>
        <row r="53">
          <cell r="C53" t="str">
            <v>Gastos  por  Aumento  de  Capitales  Constitutivos</v>
          </cell>
          <cell r="F53">
            <v>0</v>
          </cell>
          <cell r="H53">
            <v>0</v>
          </cell>
          <cell r="J53">
            <v>0</v>
          </cell>
        </row>
        <row r="54">
          <cell r="C54" t="str">
            <v xml:space="preserve">Exceso  de  Ingresos  sobre  Egresos </v>
          </cell>
          <cell r="F54">
            <v>15625390</v>
          </cell>
          <cell r="H54">
            <v>13708138</v>
          </cell>
          <cell r="J54">
            <v>1917252</v>
          </cell>
        </row>
        <row r="55">
          <cell r="C55" t="str">
            <v>Aumento  de  Capitales  Constitutivos</v>
          </cell>
          <cell r="F55">
            <v>0</v>
          </cell>
          <cell r="H55">
            <v>0</v>
          </cell>
          <cell r="J55">
            <v>0</v>
          </cell>
        </row>
        <row r="56">
          <cell r="C56" t="str">
            <v xml:space="preserve">      Total</v>
          </cell>
          <cell r="E56" t="str">
            <v>B/.</v>
          </cell>
          <cell r="F56">
            <v>15625390</v>
          </cell>
          <cell r="G56" t="str">
            <v>B/.</v>
          </cell>
          <cell r="H56">
            <v>13708138</v>
          </cell>
          <cell r="I56" t="str">
            <v>B/.</v>
          </cell>
          <cell r="J56">
            <v>1917252</v>
          </cell>
        </row>
        <row r="61">
          <cell r="B61" t="str">
            <v>--   34   --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94"/>
  <sheetViews>
    <sheetView tabSelected="1" topLeftCell="A19" zoomScale="67" zoomScaleNormal="67" workbookViewId="0">
      <selection activeCell="N33" sqref="N33"/>
    </sheetView>
  </sheetViews>
  <sheetFormatPr baseColWidth="10" defaultColWidth="14.88671875" defaultRowHeight="15.6" x14ac:dyDescent="0.3"/>
  <cols>
    <col min="1" max="2" width="1.109375" style="34" customWidth="1"/>
    <col min="3" max="3" width="3.6640625" style="34" customWidth="1"/>
    <col min="4" max="4" width="54.6640625" style="34" customWidth="1"/>
    <col min="5" max="5" width="4.5546875" style="34" customWidth="1"/>
    <col min="6" max="6" width="21.6640625" style="34" customWidth="1"/>
    <col min="7" max="7" width="4.5546875" style="34" customWidth="1"/>
    <col min="8" max="8" width="21.6640625" style="34" customWidth="1"/>
    <col min="9" max="9" width="4.5546875" style="34" customWidth="1"/>
    <col min="10" max="10" width="21.6640625" style="34" customWidth="1"/>
    <col min="11" max="11" width="4.5546875" style="34" customWidth="1"/>
    <col min="12" max="12" width="21.6640625" style="34" customWidth="1"/>
    <col min="13" max="13" width="4.5546875" style="34" customWidth="1"/>
    <col min="14" max="14" width="26.109375" style="34" customWidth="1"/>
    <col min="15" max="15" width="4.5546875" style="34" customWidth="1"/>
    <col min="16" max="16" width="21.6640625" style="34" customWidth="1"/>
    <col min="17" max="17" width="4.5546875" style="34" customWidth="1"/>
    <col min="18" max="18" width="21.6640625" style="34" customWidth="1"/>
    <col min="19" max="19" width="4.44140625" style="34" customWidth="1"/>
    <col min="20" max="20" width="21.6640625" style="34" customWidth="1"/>
    <col min="21" max="21" width="4.44140625" style="34" customWidth="1"/>
    <col min="22" max="22" width="21.6640625" style="34" customWidth="1"/>
    <col min="23" max="23" width="4.44140625" style="34" customWidth="1"/>
    <col min="24" max="24" width="21.6640625" style="34" customWidth="1"/>
    <col min="25" max="25" width="1.33203125" style="34" customWidth="1"/>
    <col min="26" max="16384" width="14.88671875" style="34"/>
  </cols>
  <sheetData>
    <row r="1" spans="3:34" ht="6" customHeight="1" x14ac:dyDescent="0.3"/>
    <row r="2" spans="3:34" ht="6" customHeight="1" x14ac:dyDescent="0.3"/>
    <row r="3" spans="3:34" ht="15" customHeight="1" x14ac:dyDescent="0.45">
      <c r="C3" s="35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7"/>
      <c r="U3" s="36"/>
      <c r="V3" s="37"/>
      <c r="W3" s="36"/>
      <c r="X3" s="37"/>
      <c r="Y3" s="38"/>
    </row>
    <row r="4" spans="3:34" ht="33" x14ac:dyDescent="0.3">
      <c r="C4" s="47" t="s">
        <v>0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9"/>
      <c r="AH4" s="39"/>
    </row>
    <row r="5" spans="3:34" ht="27.6" x14ac:dyDescent="0.3">
      <c r="C5" s="50" t="s">
        <v>26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2"/>
      <c r="AH5" s="39"/>
    </row>
    <row r="6" spans="3:34" ht="25.5" customHeight="1" x14ac:dyDescent="0.3">
      <c r="C6" s="55" t="s">
        <v>47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4"/>
      <c r="Z6" s="46"/>
      <c r="AA6" s="46"/>
      <c r="AB6" s="46"/>
      <c r="AC6" s="46"/>
      <c r="AD6" s="46"/>
      <c r="AH6" s="39"/>
    </row>
    <row r="7" spans="3:34" ht="25.5" customHeight="1" x14ac:dyDescent="0.3">
      <c r="C7" s="55" t="s">
        <v>40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4"/>
      <c r="Z7" s="46"/>
      <c r="AA7" s="46"/>
      <c r="AB7" s="46"/>
      <c r="AC7" s="46"/>
      <c r="AD7" s="46"/>
      <c r="AH7" s="39"/>
    </row>
    <row r="8" spans="3:34" s="1" customFormat="1" ht="15" x14ac:dyDescent="0.25"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6"/>
      <c r="AH8" s="2"/>
    </row>
    <row r="9" spans="3:34" s="1" customFormat="1" ht="20.25" customHeight="1" x14ac:dyDescent="0.4">
      <c r="C9" s="7"/>
      <c r="D9" s="5"/>
      <c r="E9" s="8"/>
      <c r="F9" s="121" t="s">
        <v>6</v>
      </c>
      <c r="G9" s="9"/>
      <c r="H9" s="123" t="s">
        <v>10</v>
      </c>
      <c r="I9" s="123"/>
      <c r="J9" s="123"/>
      <c r="K9" s="123"/>
      <c r="L9" s="123"/>
      <c r="M9" s="9"/>
      <c r="N9" s="123" t="s">
        <v>20</v>
      </c>
      <c r="O9" s="9"/>
      <c r="P9" s="123" t="s">
        <v>18</v>
      </c>
      <c r="Q9" s="123"/>
      <c r="R9" s="123"/>
      <c r="S9" s="123"/>
      <c r="T9" s="123"/>
      <c r="U9" s="9"/>
      <c r="V9" s="64"/>
      <c r="W9" s="65"/>
      <c r="X9" s="77"/>
      <c r="Y9" s="61"/>
      <c r="AH9" s="2"/>
    </row>
    <row r="10" spans="3:34" s="1" customFormat="1" ht="21" x14ac:dyDescent="0.4">
      <c r="C10" s="7"/>
      <c r="D10" s="5" t="s">
        <v>2</v>
      </c>
      <c r="E10" s="8"/>
      <c r="F10" s="121"/>
      <c r="G10" s="9"/>
      <c r="H10" s="123"/>
      <c r="I10" s="123"/>
      <c r="J10" s="123"/>
      <c r="K10" s="123"/>
      <c r="L10" s="123"/>
      <c r="M10" s="9"/>
      <c r="N10" s="121"/>
      <c r="O10" s="9"/>
      <c r="P10" s="123"/>
      <c r="Q10" s="123"/>
      <c r="R10" s="123"/>
      <c r="S10" s="123"/>
      <c r="T10" s="123"/>
      <c r="U10" s="9"/>
      <c r="V10" s="123" t="s">
        <v>24</v>
      </c>
      <c r="W10" s="123"/>
      <c r="X10" s="123"/>
      <c r="Y10" s="61"/>
      <c r="AH10" s="2"/>
    </row>
    <row r="11" spans="3:34" s="1" customFormat="1" ht="20.25" customHeight="1" x14ac:dyDescent="0.35">
      <c r="C11" s="7"/>
      <c r="D11" s="5"/>
      <c r="E11" s="10"/>
      <c r="F11" s="122"/>
      <c r="G11" s="10"/>
      <c r="H11" s="124"/>
      <c r="I11" s="124"/>
      <c r="J11" s="124"/>
      <c r="K11" s="124"/>
      <c r="L11" s="124"/>
      <c r="M11" s="11"/>
      <c r="N11" s="122"/>
      <c r="O11" s="9"/>
      <c r="P11" s="124"/>
      <c r="Q11" s="124"/>
      <c r="R11" s="124"/>
      <c r="S11" s="124"/>
      <c r="T11" s="124"/>
      <c r="U11" s="9"/>
      <c r="V11" s="124"/>
      <c r="W11" s="124"/>
      <c r="X11" s="124"/>
      <c r="Y11" s="62"/>
    </row>
    <row r="12" spans="3:34" s="1" customFormat="1" ht="5.25" customHeight="1" x14ac:dyDescent="0.35">
      <c r="C12" s="7"/>
      <c r="D12" s="5"/>
      <c r="E12" s="10"/>
      <c r="F12" s="75"/>
      <c r="G12" s="10"/>
      <c r="H12" s="59"/>
      <c r="I12" s="10"/>
      <c r="J12" s="59"/>
      <c r="K12" s="11"/>
      <c r="L12" s="59"/>
      <c r="M12" s="11"/>
      <c r="N12" s="75"/>
      <c r="O12" s="9"/>
      <c r="P12" s="75"/>
      <c r="Q12" s="75"/>
      <c r="R12" s="75"/>
      <c r="S12" s="9"/>
      <c r="T12" s="75"/>
      <c r="U12" s="9"/>
      <c r="V12" s="66"/>
      <c r="W12" s="9"/>
      <c r="X12" s="64"/>
      <c r="Y12" s="62"/>
    </row>
    <row r="13" spans="3:34" s="1" customFormat="1" ht="20.399999999999999" x14ac:dyDescent="0.35">
      <c r="C13" s="7"/>
      <c r="D13" s="5"/>
      <c r="E13" s="10"/>
      <c r="F13" s="75"/>
      <c r="G13" s="10"/>
      <c r="H13" s="69"/>
      <c r="I13" s="10"/>
      <c r="J13" s="70" t="s">
        <v>21</v>
      </c>
      <c r="K13" s="11"/>
      <c r="L13" s="70" t="s">
        <v>23</v>
      </c>
      <c r="M13" s="11"/>
      <c r="N13" s="75"/>
      <c r="O13" s="9"/>
      <c r="P13" s="77" t="s">
        <v>7</v>
      </c>
      <c r="Q13" s="77"/>
      <c r="R13" s="75" t="s">
        <v>8</v>
      </c>
      <c r="S13" s="9"/>
      <c r="T13" s="75"/>
      <c r="U13" s="9"/>
      <c r="V13" s="64"/>
      <c r="W13" s="65"/>
      <c r="X13" s="77"/>
      <c r="Y13" s="62"/>
    </row>
    <row r="14" spans="3:34" s="1" customFormat="1" ht="20.399999999999999" x14ac:dyDescent="0.35">
      <c r="C14" s="7"/>
      <c r="D14" s="5"/>
      <c r="E14" s="10"/>
      <c r="F14" s="75"/>
      <c r="G14" s="10"/>
      <c r="H14" s="69" t="s">
        <v>17</v>
      </c>
      <c r="I14" s="10"/>
      <c r="J14" s="70" t="s">
        <v>22</v>
      </c>
      <c r="K14" s="11"/>
      <c r="L14" s="70" t="s">
        <v>22</v>
      </c>
      <c r="M14" s="11"/>
      <c r="N14" s="75"/>
      <c r="O14" s="9"/>
      <c r="P14" s="77" t="s">
        <v>13</v>
      </c>
      <c r="Q14" s="77"/>
      <c r="R14" s="75" t="s">
        <v>9</v>
      </c>
      <c r="S14" s="9"/>
      <c r="T14" s="75" t="s">
        <v>11</v>
      </c>
      <c r="U14" s="9"/>
      <c r="V14" s="77" t="s">
        <v>19</v>
      </c>
      <c r="W14" s="65"/>
      <c r="X14" s="75" t="s">
        <v>11</v>
      </c>
      <c r="Y14" s="62"/>
    </row>
    <row r="15" spans="3:34" s="1" customFormat="1" ht="20.399999999999999" x14ac:dyDescent="0.35">
      <c r="C15" s="7"/>
      <c r="D15" s="5"/>
      <c r="E15" s="10"/>
      <c r="F15" s="75"/>
      <c r="G15" s="10"/>
      <c r="H15" s="71"/>
      <c r="I15" s="10"/>
      <c r="J15" s="72" t="s">
        <v>15</v>
      </c>
      <c r="K15" s="11"/>
      <c r="L15" s="72" t="s">
        <v>16</v>
      </c>
      <c r="M15" s="11"/>
      <c r="N15" s="75"/>
      <c r="O15" s="9"/>
      <c r="P15" s="78" t="s">
        <v>14</v>
      </c>
      <c r="Q15" s="75"/>
      <c r="R15" s="76"/>
      <c r="S15" s="9"/>
      <c r="T15" s="76"/>
      <c r="U15" s="9"/>
      <c r="V15" s="67" t="s">
        <v>12</v>
      </c>
      <c r="W15" s="65"/>
      <c r="X15" s="67"/>
      <c r="Y15" s="62"/>
    </row>
    <row r="16" spans="3:34" s="1" customFormat="1" ht="15" x14ac:dyDescent="0.25">
      <c r="C16" s="7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6"/>
    </row>
    <row r="17" spans="1:27" s="1" customFormat="1" ht="18.75" customHeight="1" x14ac:dyDescent="0.25">
      <c r="C17" s="73"/>
      <c r="D17" s="5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3"/>
      <c r="Z17" s="3"/>
      <c r="AA17" s="3"/>
    </row>
    <row r="18" spans="1:27" s="1" customFormat="1" ht="23.25" customHeight="1" x14ac:dyDescent="0.4">
      <c r="C18" s="14" t="s">
        <v>41</v>
      </c>
      <c r="D18" s="17"/>
      <c r="E18" s="22" t="s">
        <v>1</v>
      </c>
      <c r="F18" s="43">
        <v>8084150461</v>
      </c>
      <c r="G18" s="22" t="s">
        <v>1</v>
      </c>
      <c r="H18" s="43">
        <v>451128491</v>
      </c>
      <c r="I18" s="22" t="s">
        <v>1</v>
      </c>
      <c r="J18" s="43">
        <v>107500572</v>
      </c>
      <c r="K18" s="22" t="s">
        <v>1</v>
      </c>
      <c r="L18" s="43">
        <v>7579183</v>
      </c>
      <c r="M18" s="22" t="s">
        <v>1</v>
      </c>
      <c r="N18" s="43">
        <v>2241765118</v>
      </c>
      <c r="O18" s="22" t="s">
        <v>1</v>
      </c>
      <c r="P18" s="43">
        <v>1824419851</v>
      </c>
      <c r="Q18" s="22" t="s">
        <v>1</v>
      </c>
      <c r="R18" s="43">
        <v>2269850313</v>
      </c>
      <c r="S18" s="22" t="s">
        <v>1</v>
      </c>
      <c r="T18" s="43">
        <v>305720221</v>
      </c>
      <c r="U18" s="22" t="s">
        <v>1</v>
      </c>
      <c r="V18" s="43">
        <v>864847180</v>
      </c>
      <c r="W18" s="22" t="s">
        <v>1</v>
      </c>
      <c r="X18" s="43">
        <v>11339532</v>
      </c>
      <c r="Y18" s="13"/>
      <c r="Z18" s="3"/>
      <c r="AA18" s="3"/>
    </row>
    <row r="19" spans="1:27" s="1" customFormat="1" ht="15" customHeight="1" x14ac:dyDescent="0.4">
      <c r="C19" s="14"/>
      <c r="D19" s="17"/>
      <c r="E19" s="22"/>
      <c r="F19" s="45"/>
      <c r="G19" s="16"/>
      <c r="H19" s="45"/>
      <c r="I19" s="16"/>
      <c r="J19" s="45"/>
      <c r="K19" s="16"/>
      <c r="L19" s="45"/>
      <c r="M19" s="16"/>
      <c r="N19" s="45"/>
      <c r="O19" s="22"/>
      <c r="P19" s="45"/>
      <c r="Q19" s="45"/>
      <c r="R19" s="45"/>
      <c r="S19" s="16"/>
      <c r="T19" s="26"/>
      <c r="U19" s="16"/>
      <c r="V19" s="26"/>
      <c r="W19" s="16"/>
      <c r="X19" s="26"/>
      <c r="Y19" s="6"/>
    </row>
    <row r="20" spans="1:27" s="1" customFormat="1" ht="24" customHeight="1" x14ac:dyDescent="0.4">
      <c r="C20" s="14"/>
      <c r="D20" s="119" t="s">
        <v>43</v>
      </c>
      <c r="E20" s="22"/>
      <c r="F20" s="45">
        <f>X20+V20+T20+R20+P20+N20+H20+J20+L20</f>
        <v>-867473</v>
      </c>
      <c r="G20" s="16"/>
      <c r="H20" s="45"/>
      <c r="I20" s="16"/>
      <c r="J20" s="45">
        <v>-92508</v>
      </c>
      <c r="K20" s="16"/>
      <c r="L20" s="45">
        <v>-7928</v>
      </c>
      <c r="M20" s="16"/>
      <c r="N20" s="45"/>
      <c r="O20" s="22"/>
      <c r="P20" s="45">
        <v>59617</v>
      </c>
      <c r="Q20" s="45"/>
      <c r="R20" s="45">
        <v>-826654</v>
      </c>
      <c r="S20" s="16"/>
      <c r="T20" s="26"/>
      <c r="U20" s="16"/>
      <c r="V20" s="26"/>
      <c r="W20" s="16"/>
      <c r="X20" s="26"/>
      <c r="Y20" s="6"/>
    </row>
    <row r="21" spans="1:27" s="1" customFormat="1" ht="24" customHeight="1" x14ac:dyDescent="0.4">
      <c r="C21" s="14"/>
      <c r="D21" s="58" t="s">
        <v>25</v>
      </c>
      <c r="E21" s="22"/>
      <c r="F21" s="45">
        <f>X21+V21+T21+R21+P21+N21+H21+J21+L21</f>
        <v>24542</v>
      </c>
      <c r="G21" s="16"/>
      <c r="H21" s="45"/>
      <c r="I21" s="16"/>
      <c r="J21" s="45"/>
      <c r="K21" s="16"/>
      <c r="L21" s="45"/>
      <c r="M21" s="16"/>
      <c r="N21" s="45">
        <v>24542</v>
      </c>
      <c r="O21" s="22"/>
      <c r="P21" s="45"/>
      <c r="Q21" s="45"/>
      <c r="R21" s="45"/>
      <c r="S21" s="16"/>
      <c r="T21" s="26"/>
      <c r="U21" s="16"/>
      <c r="V21" s="26"/>
      <c r="W21" s="16"/>
      <c r="X21" s="26"/>
      <c r="Y21" s="6"/>
      <c r="AA21" s="5"/>
    </row>
    <row r="22" spans="1:27" s="4" customFormat="1" ht="24" customHeight="1" x14ac:dyDescent="0.4">
      <c r="C22" s="24"/>
      <c r="D22" s="17" t="s">
        <v>38</v>
      </c>
      <c r="E22" s="22"/>
      <c r="F22" s="45">
        <f>X22+V22+T22+R22+P22+N22+H22+J22+L22</f>
        <v>-20671294</v>
      </c>
      <c r="G22" s="45"/>
      <c r="H22" s="45"/>
      <c r="I22" s="1"/>
      <c r="J22" s="45"/>
      <c r="K22" s="1"/>
      <c r="L22" s="45"/>
      <c r="M22" s="45"/>
      <c r="N22" s="45">
        <v>-12400770</v>
      </c>
      <c r="O22" s="5"/>
      <c r="P22" s="45"/>
      <c r="Q22" s="45"/>
      <c r="R22" s="45"/>
      <c r="S22" s="5"/>
      <c r="T22" s="45"/>
      <c r="U22" s="5"/>
      <c r="V22" s="45">
        <v>-8270524</v>
      </c>
      <c r="W22" s="5"/>
      <c r="X22" s="45"/>
      <c r="Y22" s="27"/>
    </row>
    <row r="23" spans="1:27" s="1" customFormat="1" ht="24" customHeight="1" x14ac:dyDescent="0.4">
      <c r="C23" s="24"/>
      <c r="D23" s="17" t="s">
        <v>3</v>
      </c>
      <c r="E23" s="22"/>
      <c r="F23" s="45">
        <f t="shared" ref="F23:F25" si="0">X23+V23+T23+R23+P23+N23+H23+J23+L23</f>
        <v>754653287</v>
      </c>
      <c r="G23" s="45"/>
      <c r="H23" s="45">
        <v>58083105</v>
      </c>
      <c r="I23" s="45"/>
      <c r="J23" s="45">
        <v>26428958</v>
      </c>
      <c r="K23" s="45"/>
      <c r="L23" s="45">
        <v>1907603</v>
      </c>
      <c r="M23" s="45"/>
      <c r="N23" s="45">
        <v>99952713</v>
      </c>
      <c r="O23" s="5"/>
      <c r="P23" s="45">
        <v>-48004689</v>
      </c>
      <c r="Q23" s="45"/>
      <c r="R23" s="45">
        <v>542578872</v>
      </c>
      <c r="S23" s="5"/>
      <c r="T23" s="45">
        <v>15711666</v>
      </c>
      <c r="U23" s="5"/>
      <c r="V23" s="45">
        <v>57382963</v>
      </c>
      <c r="W23" s="5"/>
      <c r="X23" s="45">
        <v>612096</v>
      </c>
      <c r="Y23" s="6"/>
    </row>
    <row r="24" spans="1:27" s="1" customFormat="1" ht="24" customHeight="1" x14ac:dyDescent="0.3">
      <c r="C24" s="18"/>
      <c r="D24" s="58" t="s">
        <v>37</v>
      </c>
      <c r="E24" s="5"/>
      <c r="F24" s="45">
        <f t="shared" si="0"/>
        <v>46757</v>
      </c>
      <c r="G24" s="45"/>
      <c r="H24" s="45"/>
      <c r="I24" s="45"/>
      <c r="J24" s="45"/>
      <c r="K24" s="45"/>
      <c r="L24" s="45"/>
      <c r="M24" s="45"/>
      <c r="N24" s="68"/>
      <c r="O24" s="5"/>
      <c r="P24" s="45">
        <f>49193-2436</f>
        <v>46757</v>
      </c>
      <c r="Q24" s="45"/>
      <c r="R24" s="45"/>
      <c r="S24" s="5"/>
      <c r="T24" s="45"/>
      <c r="U24" s="5"/>
      <c r="V24" s="45"/>
      <c r="W24" s="5"/>
      <c r="X24" s="45"/>
      <c r="Y24" s="6"/>
    </row>
    <row r="25" spans="1:27" s="1" customFormat="1" ht="24" customHeight="1" x14ac:dyDescent="0.4">
      <c r="C25" s="24"/>
      <c r="D25" s="19" t="s">
        <v>4</v>
      </c>
      <c r="E25" s="22"/>
      <c r="F25" s="109">
        <f t="shared" si="0"/>
        <v>-57138636</v>
      </c>
      <c r="G25" s="45"/>
      <c r="H25" s="109">
        <v>-11504473</v>
      </c>
      <c r="I25" s="45"/>
      <c r="J25" s="109">
        <v>56413</v>
      </c>
      <c r="K25" s="5"/>
      <c r="L25" s="109">
        <v>4892</v>
      </c>
      <c r="M25" s="45"/>
      <c r="N25" s="109">
        <v>12138194</v>
      </c>
      <c r="O25" s="5"/>
      <c r="P25" s="109">
        <v>-38542192</v>
      </c>
      <c r="Q25" s="45"/>
      <c r="R25" s="109">
        <f>-20162893-241963</f>
        <v>-20404856</v>
      </c>
      <c r="S25" s="5"/>
      <c r="T25" s="109"/>
      <c r="U25" s="5"/>
      <c r="V25" s="109">
        <v>1113780</v>
      </c>
      <c r="W25" s="5"/>
      <c r="X25" s="109">
        <v>-394</v>
      </c>
      <c r="Y25" s="6"/>
    </row>
    <row r="26" spans="1:27" s="1" customFormat="1" ht="24" customHeight="1" x14ac:dyDescent="0.3">
      <c r="C26" s="20"/>
      <c r="D26" s="5"/>
      <c r="E26" s="5"/>
      <c r="F26" s="10"/>
      <c r="G26" s="5"/>
      <c r="H26" s="10"/>
      <c r="I26" s="5"/>
      <c r="J26" s="10"/>
      <c r="K26" s="5"/>
      <c r="L26" s="10"/>
      <c r="M26" s="5"/>
      <c r="N26" s="10"/>
      <c r="O26" s="5"/>
      <c r="P26" s="10"/>
      <c r="Q26" s="10"/>
      <c r="R26" s="10"/>
      <c r="S26" s="5"/>
      <c r="T26" s="10"/>
      <c r="U26" s="5"/>
      <c r="V26" s="10"/>
      <c r="W26" s="5"/>
      <c r="X26" s="10"/>
      <c r="Y26" s="6"/>
    </row>
    <row r="27" spans="1:27" s="1" customFormat="1" ht="24" customHeight="1" thickBot="1" x14ac:dyDescent="0.45">
      <c r="C27" s="21" t="s">
        <v>42</v>
      </c>
      <c r="D27" s="5"/>
      <c r="E27" s="22" t="s">
        <v>1</v>
      </c>
      <c r="F27" s="23">
        <f>X27+V27+T27+R27+P27+N27+H27+J27+L27</f>
        <v>8760197644</v>
      </c>
      <c r="G27" s="22" t="s">
        <v>1</v>
      </c>
      <c r="H27" s="23">
        <f>SUM(H18,H20:H25)</f>
        <v>497707123</v>
      </c>
      <c r="I27" s="22" t="s">
        <v>1</v>
      </c>
      <c r="J27" s="23">
        <f>SUM(J18,J20:J25)</f>
        <v>133893435</v>
      </c>
      <c r="K27" s="22" t="s">
        <v>1</v>
      </c>
      <c r="L27" s="23">
        <f>SUM(L18,L20:L25)</f>
        <v>9483750</v>
      </c>
      <c r="M27" s="22" t="s">
        <v>1</v>
      </c>
      <c r="N27" s="23">
        <f>SUM(N18,N20:N25)</f>
        <v>2341479797</v>
      </c>
      <c r="O27" s="22" t="s">
        <v>1</v>
      </c>
      <c r="P27" s="23">
        <f>SUM(P18,P20:P25)</f>
        <v>1737979344</v>
      </c>
      <c r="Q27" s="22" t="s">
        <v>1</v>
      </c>
      <c r="R27" s="23">
        <f>SUM(R18,R20:R25)</f>
        <v>2791197675</v>
      </c>
      <c r="S27" s="22" t="s">
        <v>1</v>
      </c>
      <c r="T27" s="23">
        <f>SUM(T18,T20:T25)</f>
        <v>321431887</v>
      </c>
      <c r="U27" s="22" t="s">
        <v>1</v>
      </c>
      <c r="V27" s="23">
        <f>SUM(V18,V20:V25)</f>
        <v>915073399</v>
      </c>
      <c r="W27" s="22" t="s">
        <v>1</v>
      </c>
      <c r="X27" s="23">
        <f>SUM(X18,X20:X25)</f>
        <v>11951234</v>
      </c>
      <c r="Y27" s="6"/>
      <c r="AA27" s="120"/>
    </row>
    <row r="28" spans="1:27" s="1" customFormat="1" ht="24" customHeight="1" thickTop="1" x14ac:dyDescent="0.4">
      <c r="C28" s="24"/>
      <c r="D28" s="5"/>
      <c r="E28" s="22"/>
      <c r="F28" s="25"/>
      <c r="G28" s="16"/>
      <c r="H28" s="25"/>
      <c r="I28" s="16"/>
      <c r="J28" s="25"/>
      <c r="K28" s="16"/>
      <c r="L28" s="25"/>
      <c r="M28" s="16"/>
      <c r="N28" s="25"/>
      <c r="O28" s="22"/>
      <c r="P28" s="25"/>
      <c r="Q28" s="25"/>
      <c r="R28" s="25"/>
      <c r="S28" s="16"/>
      <c r="T28" s="25"/>
      <c r="U28" s="16"/>
      <c r="V28" s="25"/>
      <c r="W28" s="16"/>
      <c r="X28" s="25"/>
      <c r="Y28" s="6"/>
      <c r="AA28" s="120"/>
    </row>
    <row r="29" spans="1:27" s="1" customFormat="1" ht="7.5" customHeight="1" x14ac:dyDescent="0.4">
      <c r="C29" s="24"/>
      <c r="D29" s="5"/>
      <c r="E29" s="22"/>
      <c r="F29" s="25"/>
      <c r="G29" s="16"/>
      <c r="H29" s="25"/>
      <c r="I29" s="16"/>
      <c r="J29" s="25"/>
      <c r="K29" s="16"/>
      <c r="L29" s="25"/>
      <c r="M29" s="16"/>
      <c r="N29" s="25"/>
      <c r="O29" s="22"/>
      <c r="P29" s="25"/>
      <c r="Q29" s="25"/>
      <c r="R29" s="25"/>
      <c r="S29" s="16"/>
      <c r="T29" s="25"/>
      <c r="U29" s="16"/>
      <c r="V29" s="25"/>
      <c r="W29" s="16"/>
      <c r="X29" s="25"/>
      <c r="Y29" s="6"/>
      <c r="AA29" s="120"/>
    </row>
    <row r="30" spans="1:27" s="1" customFormat="1" ht="20.100000000000001" customHeight="1" x14ac:dyDescent="0.4">
      <c r="C30" s="24"/>
      <c r="D30" s="5"/>
      <c r="E30" s="22"/>
      <c r="F30" s="25"/>
      <c r="G30" s="16"/>
      <c r="H30" s="25"/>
      <c r="I30" s="16"/>
      <c r="J30" s="25"/>
      <c r="K30" s="16"/>
      <c r="L30" s="25"/>
      <c r="M30" s="16"/>
      <c r="N30" s="25"/>
      <c r="O30" s="22"/>
      <c r="P30" s="25"/>
      <c r="Q30" s="25"/>
      <c r="R30" s="25"/>
      <c r="S30" s="16"/>
      <c r="T30" s="25"/>
      <c r="U30" s="16"/>
      <c r="V30" s="25"/>
      <c r="W30" s="16"/>
      <c r="X30" s="25"/>
      <c r="Y30" s="6"/>
      <c r="AA30" s="120"/>
    </row>
    <row r="31" spans="1:27" s="1" customFormat="1" ht="24" customHeight="1" x14ac:dyDescent="0.4">
      <c r="A31" s="1" t="s">
        <v>2</v>
      </c>
      <c r="C31" s="14" t="s">
        <v>44</v>
      </c>
      <c r="D31" s="17"/>
      <c r="E31" s="22" t="s">
        <v>1</v>
      </c>
      <c r="F31" s="43">
        <v>8760197644</v>
      </c>
      <c r="G31" s="22" t="s">
        <v>1</v>
      </c>
      <c r="H31" s="43">
        <v>497707123</v>
      </c>
      <c r="I31" s="22" t="s">
        <v>1</v>
      </c>
      <c r="J31" s="43">
        <v>133893435</v>
      </c>
      <c r="K31" s="22" t="s">
        <v>1</v>
      </c>
      <c r="L31" s="43">
        <v>9483750</v>
      </c>
      <c r="M31" s="22" t="s">
        <v>1</v>
      </c>
      <c r="N31" s="43">
        <v>2341479797</v>
      </c>
      <c r="O31" s="22" t="s">
        <v>1</v>
      </c>
      <c r="P31" s="43">
        <v>1737979344</v>
      </c>
      <c r="Q31" s="22" t="s">
        <v>1</v>
      </c>
      <c r="R31" s="43">
        <v>2791197675</v>
      </c>
      <c r="S31" s="22" t="s">
        <v>1</v>
      </c>
      <c r="T31" s="43">
        <v>321431887</v>
      </c>
      <c r="U31" s="22" t="s">
        <v>1</v>
      </c>
      <c r="V31" s="43">
        <v>915073399</v>
      </c>
      <c r="W31" s="22" t="s">
        <v>1</v>
      </c>
      <c r="X31" s="43">
        <v>11951234</v>
      </c>
      <c r="Y31" s="6"/>
      <c r="AA31" s="5"/>
    </row>
    <row r="32" spans="1:27" s="1" customFormat="1" ht="15" customHeight="1" x14ac:dyDescent="0.4">
      <c r="C32" s="14"/>
      <c r="D32" s="17"/>
      <c r="E32" s="22"/>
      <c r="F32" s="45"/>
      <c r="G32" s="16"/>
      <c r="H32" s="45"/>
      <c r="I32" s="16"/>
      <c r="J32" s="45"/>
      <c r="K32" s="16"/>
      <c r="L32" s="45"/>
      <c r="M32" s="16"/>
      <c r="N32" s="45"/>
      <c r="O32" s="22"/>
      <c r="P32" s="45"/>
      <c r="Q32" s="45"/>
      <c r="R32" s="45"/>
      <c r="S32" s="16"/>
      <c r="T32" s="26"/>
      <c r="U32" s="16"/>
      <c r="V32" s="26"/>
      <c r="W32" s="16"/>
      <c r="X32" s="26"/>
      <c r="Y32" s="6"/>
      <c r="AA32" s="5"/>
    </row>
    <row r="33" spans="3:27" s="1" customFormat="1" ht="24" customHeight="1" x14ac:dyDescent="0.4">
      <c r="C33" s="14"/>
      <c r="D33" s="119" t="s">
        <v>43</v>
      </c>
      <c r="E33" s="22"/>
      <c r="F33" s="45">
        <f>X33+V33+T33+R33+P33+N33+H33+J33+L33</f>
        <v>-2854138</v>
      </c>
      <c r="G33" s="16"/>
      <c r="H33" s="45">
        <v>72962</v>
      </c>
      <c r="I33" s="16"/>
      <c r="J33" s="45"/>
      <c r="K33" s="16"/>
      <c r="L33" s="45"/>
      <c r="M33" s="16"/>
      <c r="N33" s="45">
        <v>-235330</v>
      </c>
      <c r="O33" s="22"/>
      <c r="P33" s="45">
        <v>-2691770</v>
      </c>
      <c r="Q33" s="45"/>
      <c r="R33" s="45"/>
      <c r="S33" s="16"/>
      <c r="T33" s="26"/>
      <c r="U33" s="16"/>
      <c r="V33" s="26"/>
      <c r="W33" s="16"/>
      <c r="X33" s="26"/>
      <c r="Y33" s="6"/>
      <c r="AA33" s="5"/>
    </row>
    <row r="34" spans="3:27" s="1" customFormat="1" ht="24" hidden="1" customHeight="1" x14ac:dyDescent="0.4">
      <c r="C34" s="14"/>
      <c r="D34" s="58" t="s">
        <v>25</v>
      </c>
      <c r="E34" s="22"/>
      <c r="F34" s="45">
        <f>X34+V34+T34+R34+P34+N34+H34+J34+L34</f>
        <v>0</v>
      </c>
      <c r="G34" s="16"/>
      <c r="H34" s="45"/>
      <c r="I34" s="16"/>
      <c r="J34" s="45"/>
      <c r="K34" s="16"/>
      <c r="L34" s="45"/>
      <c r="M34" s="16"/>
      <c r="N34" s="45"/>
      <c r="O34" s="22"/>
      <c r="P34" s="45"/>
      <c r="Q34" s="45"/>
      <c r="R34" s="45"/>
      <c r="S34" s="16"/>
      <c r="T34" s="26"/>
      <c r="U34" s="16"/>
      <c r="V34" s="26"/>
      <c r="W34" s="16"/>
      <c r="X34" s="26"/>
      <c r="Y34" s="6"/>
      <c r="AA34" s="5"/>
    </row>
    <row r="35" spans="3:27" s="1" customFormat="1" ht="24" customHeight="1" x14ac:dyDescent="0.4">
      <c r="C35" s="24"/>
      <c r="D35" s="17" t="s">
        <v>38</v>
      </c>
      <c r="E35" s="22"/>
      <c r="F35" s="45">
        <f>X35+V35+T35+R35+P35+N35+H35+J35+L35</f>
        <v>-4946439</v>
      </c>
      <c r="G35" s="45"/>
      <c r="H35" s="45"/>
      <c r="J35" s="45"/>
      <c r="L35" s="45"/>
      <c r="M35" s="45"/>
      <c r="N35" s="45">
        <v>-4208242</v>
      </c>
      <c r="O35" s="5"/>
      <c r="P35" s="45"/>
      <c r="Q35" s="45"/>
      <c r="R35" s="45"/>
      <c r="S35" s="5"/>
      <c r="T35" s="45"/>
      <c r="U35" s="5"/>
      <c r="V35" s="45">
        <v>-738197</v>
      </c>
      <c r="W35" s="5"/>
      <c r="X35" s="45"/>
      <c r="Y35" s="6"/>
    </row>
    <row r="36" spans="3:27" s="1" customFormat="1" ht="24" customHeight="1" x14ac:dyDescent="0.4">
      <c r="C36" s="24"/>
      <c r="D36" s="17" t="s">
        <v>3</v>
      </c>
      <c r="E36" s="22"/>
      <c r="F36" s="45">
        <f t="shared" ref="F36:F38" si="1">X36+V36+T36+R36+P36+N36+H36+J36+L36</f>
        <v>495221072</v>
      </c>
      <c r="G36" s="45"/>
      <c r="H36" s="45">
        <v>56479068</v>
      </c>
      <c r="I36" s="45"/>
      <c r="J36" s="45">
        <v>30198624</v>
      </c>
      <c r="K36" s="45"/>
      <c r="L36" s="45">
        <v>2143749</v>
      </c>
      <c r="M36" s="45"/>
      <c r="N36" s="45">
        <v>55930029</v>
      </c>
      <c r="O36" s="5"/>
      <c r="P36" s="45">
        <v>-249905108</v>
      </c>
      <c r="Q36" s="45"/>
      <c r="R36" s="45">
        <v>544279188</v>
      </c>
      <c r="S36" s="5"/>
      <c r="T36" s="45">
        <v>11453820</v>
      </c>
      <c r="U36" s="5"/>
      <c r="V36" s="45">
        <v>44131567</v>
      </c>
      <c r="W36" s="5"/>
      <c r="X36" s="45">
        <v>510135</v>
      </c>
      <c r="Y36" s="6"/>
    </row>
    <row r="37" spans="3:27" s="1" customFormat="1" ht="22.5" customHeight="1" x14ac:dyDescent="0.3">
      <c r="C37" s="18"/>
      <c r="D37" s="58" t="s">
        <v>37</v>
      </c>
      <c r="E37" s="5"/>
      <c r="F37" s="45">
        <f t="shared" si="1"/>
        <v>24540885</v>
      </c>
      <c r="G37" s="45"/>
      <c r="H37" s="45">
        <v>269</v>
      </c>
      <c r="I37" s="45"/>
      <c r="J37" s="45"/>
      <c r="K37" s="45"/>
      <c r="L37" s="45"/>
      <c r="M37" s="45"/>
      <c r="N37" s="68">
        <v>228927</v>
      </c>
      <c r="O37" s="5"/>
      <c r="P37" s="45">
        <v>24311689</v>
      </c>
      <c r="Q37" s="45"/>
      <c r="R37" s="45"/>
      <c r="S37" s="5"/>
      <c r="T37" s="45"/>
      <c r="U37" s="5"/>
      <c r="V37" s="45"/>
      <c r="W37" s="5"/>
      <c r="X37" s="45"/>
      <c r="Y37" s="6"/>
    </row>
    <row r="38" spans="3:27" s="1" customFormat="1" ht="24" customHeight="1" x14ac:dyDescent="0.4">
      <c r="C38" s="24"/>
      <c r="D38" s="19" t="s">
        <v>4</v>
      </c>
      <c r="E38" s="22"/>
      <c r="F38" s="109">
        <f t="shared" si="1"/>
        <v>-35316473</v>
      </c>
      <c r="G38" s="45"/>
      <c r="H38" s="109">
        <v>-564988</v>
      </c>
      <c r="I38" s="45"/>
      <c r="J38" s="109">
        <v>223</v>
      </c>
      <c r="K38" s="5"/>
      <c r="L38" s="109">
        <v>-505</v>
      </c>
      <c r="M38" s="45"/>
      <c r="N38" s="109">
        <v>5944254</v>
      </c>
      <c r="O38" s="5"/>
      <c r="P38" s="109">
        <v>-41944481</v>
      </c>
      <c r="Q38" s="45"/>
      <c r="R38" s="109">
        <v>43871</v>
      </c>
      <c r="S38" s="5"/>
      <c r="T38" s="109">
        <v>128672</v>
      </c>
      <c r="U38" s="5"/>
      <c r="V38" s="109">
        <v>1071073</v>
      </c>
      <c r="W38" s="5"/>
      <c r="X38" s="109">
        <v>5408</v>
      </c>
      <c r="Y38" s="6"/>
    </row>
    <row r="39" spans="3:27" s="1" customFormat="1" ht="24" customHeight="1" x14ac:dyDescent="0.4">
      <c r="C39" s="24"/>
      <c r="D39" s="5"/>
      <c r="E39" s="22"/>
      <c r="F39" s="25"/>
      <c r="G39" s="16"/>
      <c r="H39" s="28"/>
      <c r="I39" s="16"/>
      <c r="J39" s="28"/>
      <c r="K39" s="16"/>
      <c r="L39" s="28"/>
      <c r="M39" s="16"/>
      <c r="N39" s="25"/>
      <c r="O39" s="22"/>
      <c r="P39" s="25"/>
      <c r="Q39" s="25"/>
      <c r="R39" s="25"/>
      <c r="S39" s="16"/>
      <c r="T39" s="25"/>
      <c r="U39" s="16"/>
      <c r="V39" s="25"/>
      <c r="W39" s="16"/>
      <c r="X39" s="25"/>
      <c r="Y39" s="6"/>
    </row>
    <row r="40" spans="3:27" s="1" customFormat="1" ht="24" customHeight="1" thickBot="1" x14ac:dyDescent="0.45">
      <c r="C40" s="21" t="s">
        <v>45</v>
      </c>
      <c r="D40" s="5"/>
      <c r="E40" s="22" t="s">
        <v>1</v>
      </c>
      <c r="F40" s="23">
        <f>X40+V40+T40+R40+P40+N40+J40+L40+H40</f>
        <v>9236842551</v>
      </c>
      <c r="G40" s="22" t="s">
        <v>1</v>
      </c>
      <c r="H40" s="60">
        <f>SUM(H31:H38)</f>
        <v>553694434</v>
      </c>
      <c r="I40" s="22" t="s">
        <v>1</v>
      </c>
      <c r="J40" s="60">
        <f>SUM(J31:J38)</f>
        <v>164092282</v>
      </c>
      <c r="K40" s="22" t="s">
        <v>1</v>
      </c>
      <c r="L40" s="60">
        <f>SUM(L31:L38)</f>
        <v>11626994</v>
      </c>
      <c r="M40" s="22" t="s">
        <v>1</v>
      </c>
      <c r="N40" s="60">
        <f>SUM(N31:N38)</f>
        <v>2399139435</v>
      </c>
      <c r="O40" s="22" t="s">
        <v>1</v>
      </c>
      <c r="P40" s="60">
        <f>SUM(P31:P38)</f>
        <v>1467749674</v>
      </c>
      <c r="Q40" s="22" t="s">
        <v>1</v>
      </c>
      <c r="R40" s="60">
        <f>SUM(R31:R38)</f>
        <v>3335520734</v>
      </c>
      <c r="S40" s="22" t="s">
        <v>1</v>
      </c>
      <c r="T40" s="60">
        <f>SUM(T31:T38)</f>
        <v>333014379</v>
      </c>
      <c r="U40" s="22" t="s">
        <v>1</v>
      </c>
      <c r="V40" s="60">
        <f>SUM(V31:V38)</f>
        <v>959537842</v>
      </c>
      <c r="W40" s="22" t="s">
        <v>1</v>
      </c>
      <c r="X40" s="60">
        <f>SUM(X31:X38)</f>
        <v>12466777</v>
      </c>
      <c r="Y40" s="6"/>
    </row>
    <row r="41" spans="3:27" s="1" customFormat="1" ht="21.6" thickTop="1" x14ac:dyDescent="0.4">
      <c r="C41" s="24"/>
      <c r="D41" s="5"/>
      <c r="E41" s="22"/>
      <c r="F41" s="43"/>
      <c r="G41" s="22"/>
      <c r="H41" s="43"/>
      <c r="I41" s="22"/>
      <c r="J41" s="43"/>
      <c r="K41" s="22"/>
      <c r="L41" s="43"/>
      <c r="M41" s="22"/>
      <c r="N41" s="43"/>
      <c r="O41" s="22"/>
      <c r="P41" s="43"/>
      <c r="Q41" s="43"/>
      <c r="R41" s="43"/>
      <c r="S41" s="22"/>
      <c r="T41" s="16"/>
      <c r="U41" s="22"/>
      <c r="V41" s="16"/>
      <c r="W41" s="22"/>
      <c r="X41" s="16"/>
      <c r="Y41" s="6"/>
    </row>
    <row r="42" spans="3:27" s="1" customFormat="1" ht="15.75" customHeight="1" x14ac:dyDescent="0.4">
      <c r="C42" s="24"/>
      <c r="D42" s="5"/>
      <c r="E42" s="22"/>
      <c r="F42" s="16"/>
      <c r="G42" s="22"/>
      <c r="H42" s="79"/>
      <c r="I42" s="80"/>
      <c r="J42" s="79"/>
      <c r="K42" s="79"/>
      <c r="L42" s="79"/>
      <c r="M42" s="79"/>
      <c r="N42" s="79"/>
      <c r="O42" s="80"/>
      <c r="P42" s="81"/>
      <c r="Q42" s="81"/>
      <c r="R42" s="81"/>
      <c r="S42" s="79"/>
      <c r="T42" s="79"/>
      <c r="U42" s="79"/>
      <c r="V42" s="79"/>
      <c r="W42" s="79"/>
      <c r="X42" s="79"/>
      <c r="Y42" s="6"/>
    </row>
    <row r="43" spans="3:27" s="1" customFormat="1" ht="15" x14ac:dyDescent="0.25">
      <c r="C43" s="29"/>
      <c r="D43" s="30"/>
      <c r="E43" s="30"/>
      <c r="F43" s="31"/>
      <c r="G43" s="30"/>
      <c r="H43" s="31"/>
      <c r="I43" s="30"/>
      <c r="J43" s="31"/>
      <c r="K43" s="30"/>
      <c r="L43" s="31"/>
      <c r="M43" s="30"/>
      <c r="N43" s="31"/>
      <c r="O43" s="30"/>
      <c r="P43" s="31"/>
      <c r="Q43" s="31"/>
      <c r="R43" s="31"/>
      <c r="S43" s="30"/>
      <c r="T43" s="31"/>
      <c r="U43" s="30"/>
      <c r="V43" s="31"/>
      <c r="W43" s="30"/>
      <c r="X43" s="31"/>
      <c r="Y43" s="32"/>
    </row>
    <row r="44" spans="3:27" s="1" customFormat="1" ht="15" x14ac:dyDescent="0.25">
      <c r="C44" s="5"/>
      <c r="D44" s="5"/>
      <c r="E44" s="5"/>
      <c r="F44" s="44"/>
      <c r="G44" s="5"/>
      <c r="H44" s="44"/>
      <c r="I44" s="5"/>
      <c r="J44" s="44"/>
      <c r="K44" s="5"/>
      <c r="L44" s="44"/>
      <c r="M44" s="5"/>
      <c r="N44" s="44"/>
      <c r="O44" s="5"/>
      <c r="P44" s="44"/>
      <c r="Q44" s="44"/>
      <c r="R44" s="44"/>
      <c r="S44" s="5"/>
      <c r="T44" s="44"/>
      <c r="U44" s="5"/>
      <c r="V44" s="44"/>
      <c r="W44" s="5"/>
      <c r="X44" s="44"/>
      <c r="Y44" s="5"/>
    </row>
    <row r="45" spans="3:27" ht="19.5" customHeight="1" x14ac:dyDescent="0.3">
      <c r="C45" s="63" t="s">
        <v>5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</row>
    <row r="46" spans="3:27" ht="65.099999999999994" customHeight="1" x14ac:dyDescent="0.3">
      <c r="C46" s="63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</row>
    <row r="47" spans="3:27" ht="65.099999999999994" customHeight="1" x14ac:dyDescent="0.35">
      <c r="C47" s="118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</row>
    <row r="48" spans="3:27" ht="65.099999999999994" customHeight="1" x14ac:dyDescent="0.3">
      <c r="C48" s="63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</row>
    <row r="49" spans="3:27" ht="65.099999999999994" customHeight="1" x14ac:dyDescent="0.3">
      <c r="C49" s="63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</row>
    <row r="50" spans="3:27" ht="65.099999999999994" customHeight="1" x14ac:dyDescent="0.3">
      <c r="C50" s="63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</row>
    <row r="51" spans="3:27" ht="65.099999999999994" customHeight="1" x14ac:dyDescent="0.3">
      <c r="C51" s="63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</row>
    <row r="52" spans="3:27" ht="21.6" x14ac:dyDescent="0.4"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AA52" s="42"/>
    </row>
    <row r="53" spans="3:27" ht="19.2" x14ac:dyDescent="0.35">
      <c r="AA53" s="120"/>
    </row>
    <row r="54" spans="3:27" ht="19.2" x14ac:dyDescent="0.35">
      <c r="AA54" s="120"/>
    </row>
    <row r="55" spans="3:27" ht="19.2" x14ac:dyDescent="0.35">
      <c r="AA55" s="120"/>
    </row>
    <row r="56" spans="3:27" ht="19.2" x14ac:dyDescent="0.35">
      <c r="AA56" s="120"/>
    </row>
    <row r="57" spans="3:27" x14ac:dyDescent="0.3">
      <c r="AA57" s="42"/>
    </row>
    <row r="94" spans="8:12" x14ac:dyDescent="0.3">
      <c r="H94" s="34">
        <f>+H64+H67+H68+H72+H71+H73+H74+H78+H77-H81-H82-H88-H84-H85-H89-H87+H70</f>
        <v>0</v>
      </c>
      <c r="J94" s="34">
        <f>+J64+J67+J68+J72+J71+J73+J74+J78+J77-J81-J82-J88-J84-J85-J89-J87+J70</f>
        <v>0</v>
      </c>
      <c r="L94" s="34">
        <f>+L64+L67+L68+L72+L71+L73+L74+L78+L77-L81-L82-L88-L84-L85-L89-L87+L70</f>
        <v>0</v>
      </c>
    </row>
  </sheetData>
  <mergeCells count="5">
    <mergeCell ref="F9:F11"/>
    <mergeCell ref="H9:L11"/>
    <mergeCell ref="N9:N11"/>
    <mergeCell ref="P9:T11"/>
    <mergeCell ref="V10:X11"/>
  </mergeCells>
  <printOptions horizontalCentered="1" verticalCentered="1"/>
  <pageMargins left="0.19685039370078741" right="0" top="1.0629921259842521" bottom="0.35" header="0" footer="0.46"/>
  <pageSetup scale="40" firstPageNumber="4" orientation="landscape" useFirstPageNumber="1" horizontalDpi="4294967294" verticalDpi="4294967294" r:id="rId1"/>
  <headerFooter alignWithMargins="0">
    <oddFooter>&amp;C
&amp;22-- &amp;P --</oddFooter>
  </headerFooter>
  <drawing r:id="rId2"/>
  <legacyDrawing r:id="rId3"/>
  <oleObjects>
    <mc:AlternateContent xmlns:mc="http://schemas.openxmlformats.org/markup-compatibility/2006">
      <mc:Choice Requires="x14">
        <oleObject progId="MSDraw" shapeId="6145" r:id="rId4">
          <objectPr defaultSize="0" autoPict="0" r:id="rId5">
            <anchor moveWithCells="1" sizeWithCells="1">
              <from>
                <xdr:col>23</xdr:col>
                <xdr:colOff>701040</xdr:colOff>
                <xdr:row>50</xdr:row>
                <xdr:rowOff>243840</xdr:rowOff>
              </from>
              <to>
                <xdr:col>23</xdr:col>
                <xdr:colOff>1082040</xdr:colOff>
                <xdr:row>50</xdr:row>
                <xdr:rowOff>624840</xdr:rowOff>
              </to>
            </anchor>
          </objectPr>
        </oleObject>
      </mc:Choice>
      <mc:Fallback>
        <oleObject progId="MSDraw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85"/>
  <sheetViews>
    <sheetView topLeftCell="C7" zoomScale="55" zoomScaleNormal="55" workbookViewId="0">
      <selection activeCell="J36" sqref="J36"/>
    </sheetView>
  </sheetViews>
  <sheetFormatPr baseColWidth="10" defaultColWidth="14.88671875" defaultRowHeight="15.6" x14ac:dyDescent="0.3"/>
  <cols>
    <col min="1" max="2" width="1.109375" style="34" hidden="1" customWidth="1"/>
    <col min="3" max="3" width="3.6640625" style="34" customWidth="1"/>
    <col min="4" max="4" width="54.6640625" style="34" customWidth="1"/>
    <col min="5" max="5" width="4.5546875" style="34" customWidth="1"/>
    <col min="6" max="6" width="26.44140625" style="34" customWidth="1"/>
    <col min="7" max="7" width="4.5546875" style="34" customWidth="1"/>
    <col min="8" max="8" width="26.109375" style="34" customWidth="1"/>
    <col min="9" max="9" width="4.5546875" style="34" customWidth="1"/>
    <col min="10" max="10" width="26.109375" style="34" customWidth="1"/>
    <col min="11" max="11" width="4.5546875" style="34" customWidth="1"/>
    <col min="12" max="12" width="24" style="34" customWidth="1"/>
    <col min="13" max="13" width="4.44140625" style="34" customWidth="1"/>
    <col min="14" max="14" width="23.109375" style="34" customWidth="1"/>
    <col min="15" max="15" width="4.5546875" style="34" customWidth="1"/>
    <col min="16" max="16" width="23.109375" style="34" customWidth="1"/>
    <col min="17" max="17" width="4.5546875" style="34" customWidth="1"/>
    <col min="18" max="18" width="22.6640625" style="34" customWidth="1"/>
    <col min="19" max="19" width="4.5546875" style="34" customWidth="1"/>
    <col min="20" max="20" width="23.109375" style="34" customWidth="1"/>
    <col min="21" max="21" width="1.33203125" style="34" customWidth="1"/>
    <col min="22" max="23" width="14.88671875" style="34"/>
    <col min="24" max="24" width="22.88671875" style="34" bestFit="1" customWidth="1"/>
    <col min="25" max="16384" width="14.88671875" style="34"/>
  </cols>
  <sheetData>
    <row r="1" spans="3:31" ht="6" customHeight="1" x14ac:dyDescent="0.3">
      <c r="U1" s="84"/>
      <c r="V1" s="84"/>
      <c r="W1" s="84"/>
    </row>
    <row r="2" spans="3:31" ht="6" customHeight="1" x14ac:dyDescent="0.3">
      <c r="T2" s="85"/>
      <c r="U2" s="84"/>
      <c r="V2" s="84"/>
      <c r="W2" s="84"/>
    </row>
    <row r="3" spans="3:31" ht="15" customHeight="1" x14ac:dyDescent="0.45">
      <c r="C3" s="35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U3" s="86"/>
      <c r="V3" s="84"/>
      <c r="W3" s="84"/>
    </row>
    <row r="4" spans="3:31" ht="33" x14ac:dyDescent="0.3">
      <c r="C4" s="47" t="s">
        <v>0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U4" s="87"/>
      <c r="V4" s="84"/>
      <c r="W4" s="84"/>
      <c r="AE4" s="39"/>
    </row>
    <row r="5" spans="3:31" ht="27.6" x14ac:dyDescent="0.3">
      <c r="C5" s="50" t="s">
        <v>27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U5" s="87"/>
      <c r="V5" s="84"/>
      <c r="W5" s="84"/>
      <c r="AE5" s="39"/>
    </row>
    <row r="6" spans="3:31" ht="25.5" customHeight="1" x14ac:dyDescent="0.3">
      <c r="C6" s="55" t="s">
        <v>46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46"/>
      <c r="U6" s="88"/>
      <c r="V6" s="46"/>
      <c r="W6" s="46"/>
      <c r="X6" s="46"/>
      <c r="Y6" s="46"/>
      <c r="Z6" s="46"/>
      <c r="AA6" s="46"/>
      <c r="AE6" s="39"/>
    </row>
    <row r="7" spans="3:31" ht="25.5" customHeight="1" x14ac:dyDescent="0.3">
      <c r="C7" s="55" t="s">
        <v>40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46"/>
      <c r="U7" s="88"/>
      <c r="V7" s="46"/>
      <c r="W7" s="46"/>
      <c r="X7" s="46"/>
      <c r="Y7" s="46"/>
      <c r="Z7" s="46"/>
      <c r="AA7" s="46"/>
      <c r="AE7" s="39"/>
    </row>
    <row r="8" spans="3:31" x14ac:dyDescent="0.3">
      <c r="C8" s="40"/>
      <c r="D8" s="41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U8" s="87"/>
      <c r="V8" s="84"/>
      <c r="W8" s="84"/>
      <c r="AE8" s="39"/>
    </row>
    <row r="9" spans="3:31" s="1" customFormat="1" ht="15" x14ac:dyDescent="0.25">
      <c r="C9" s="89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1"/>
      <c r="U9" s="92"/>
      <c r="V9" s="93"/>
      <c r="W9" s="93"/>
      <c r="AE9" s="2"/>
    </row>
    <row r="10" spans="3:31" s="1" customFormat="1" ht="20.25" customHeight="1" x14ac:dyDescent="0.4">
      <c r="C10" s="7"/>
      <c r="D10" s="5"/>
      <c r="E10" s="8"/>
      <c r="F10" s="94"/>
      <c r="G10" s="9"/>
      <c r="H10" s="95"/>
      <c r="I10" s="9"/>
      <c r="J10" s="94"/>
      <c r="K10" s="9"/>
      <c r="L10" s="96" t="s">
        <v>28</v>
      </c>
      <c r="M10" s="9"/>
      <c r="N10" s="121"/>
      <c r="O10" s="9"/>
      <c r="P10" s="125" t="s">
        <v>29</v>
      </c>
      <c r="Q10" s="125"/>
      <c r="R10" s="125"/>
      <c r="S10" s="125"/>
      <c r="T10" s="125"/>
      <c r="U10" s="97"/>
      <c r="V10" s="93"/>
      <c r="W10" s="93"/>
      <c r="AE10" s="2"/>
    </row>
    <row r="11" spans="3:31" s="1" customFormat="1" ht="21" x14ac:dyDescent="0.4">
      <c r="C11" s="7"/>
      <c r="D11" s="5" t="s">
        <v>2</v>
      </c>
      <c r="E11" s="8"/>
      <c r="F11" s="94"/>
      <c r="G11" s="9"/>
      <c r="H11" s="98"/>
      <c r="I11" s="9"/>
      <c r="J11" s="94"/>
      <c r="K11" s="9"/>
      <c r="L11" s="94"/>
      <c r="M11" s="9"/>
      <c r="N11" s="121"/>
      <c r="O11" s="9"/>
      <c r="P11" s="94"/>
      <c r="Q11" s="94"/>
      <c r="R11" s="94"/>
      <c r="S11" s="94"/>
      <c r="T11" s="94"/>
      <c r="U11" s="97"/>
      <c r="V11" s="93"/>
      <c r="W11" s="93"/>
      <c r="AE11" s="2"/>
    </row>
    <row r="12" spans="3:31" s="1" customFormat="1" ht="48.75" customHeight="1" x14ac:dyDescent="0.35">
      <c r="C12" s="7"/>
      <c r="D12" s="5"/>
      <c r="E12" s="10"/>
      <c r="F12" s="94"/>
      <c r="G12" s="10"/>
      <c r="H12" s="126" t="s">
        <v>30</v>
      </c>
      <c r="I12" s="11"/>
      <c r="J12" s="99" t="s">
        <v>31</v>
      </c>
      <c r="K12" s="9"/>
      <c r="L12" s="126" t="s">
        <v>32</v>
      </c>
      <c r="M12" s="9"/>
      <c r="N12" s="121"/>
      <c r="O12" s="9"/>
      <c r="P12" s="94"/>
      <c r="Q12" s="94"/>
      <c r="R12" s="94"/>
      <c r="S12" s="94"/>
      <c r="T12" s="94"/>
      <c r="U12" s="97"/>
      <c r="V12" s="93"/>
      <c r="W12" s="93"/>
    </row>
    <row r="13" spans="3:31" s="1" customFormat="1" ht="21.75" customHeight="1" x14ac:dyDescent="0.35">
      <c r="C13" s="7"/>
      <c r="D13" s="5"/>
      <c r="E13" s="10"/>
      <c r="F13" s="82"/>
      <c r="G13" s="10"/>
      <c r="H13" s="126"/>
      <c r="I13" s="11"/>
      <c r="J13" s="83" t="s">
        <v>8</v>
      </c>
      <c r="K13" s="9"/>
      <c r="L13" s="126"/>
      <c r="M13" s="9"/>
      <c r="N13" s="83" t="s">
        <v>31</v>
      </c>
      <c r="O13" s="9"/>
      <c r="P13" s="82"/>
      <c r="Q13" s="82"/>
      <c r="R13" s="82" t="s">
        <v>33</v>
      </c>
      <c r="S13" s="10"/>
      <c r="T13" s="82" t="s">
        <v>33</v>
      </c>
      <c r="U13" s="97"/>
      <c r="V13" s="93"/>
      <c r="W13" s="93"/>
    </row>
    <row r="14" spans="3:31" s="1" customFormat="1" ht="20.25" customHeight="1" x14ac:dyDescent="0.35">
      <c r="C14" s="7"/>
      <c r="D14" s="5"/>
      <c r="E14" s="10"/>
      <c r="F14" s="100" t="s">
        <v>6</v>
      </c>
      <c r="G14" s="10"/>
      <c r="H14" s="127"/>
      <c r="I14" s="11"/>
      <c r="J14" s="96" t="s">
        <v>9</v>
      </c>
      <c r="K14" s="9"/>
      <c r="L14" s="127"/>
      <c r="M14" s="9"/>
      <c r="N14" s="101" t="s">
        <v>29</v>
      </c>
      <c r="O14" s="9"/>
      <c r="P14" s="100" t="s">
        <v>34</v>
      </c>
      <c r="Q14" s="83"/>
      <c r="R14" s="100" t="s">
        <v>35</v>
      </c>
      <c r="S14" s="10"/>
      <c r="T14" s="100" t="s">
        <v>36</v>
      </c>
      <c r="U14" s="97"/>
      <c r="V14" s="93"/>
      <c r="W14" s="93"/>
    </row>
    <row r="15" spans="3:31" s="1" customFormat="1" ht="20.399999999999999" x14ac:dyDescent="0.35">
      <c r="C15" s="7"/>
      <c r="D15" s="5"/>
      <c r="E15" s="10"/>
      <c r="F15" s="82"/>
      <c r="G15" s="10"/>
      <c r="H15" s="102"/>
      <c r="I15" s="11"/>
      <c r="J15" s="82"/>
      <c r="K15" s="9"/>
      <c r="L15" s="83"/>
      <c r="M15" s="9"/>
      <c r="N15" s="82"/>
      <c r="O15" s="9"/>
      <c r="P15" s="83"/>
      <c r="Q15" s="83"/>
      <c r="R15" s="82"/>
      <c r="S15" s="10"/>
      <c r="T15" s="82"/>
      <c r="U15" s="97"/>
      <c r="V15" s="93"/>
      <c r="W15" s="93"/>
    </row>
    <row r="16" spans="3:31" s="1" customFormat="1" ht="20.399999999999999" x14ac:dyDescent="0.35">
      <c r="C16" s="7"/>
      <c r="D16" s="5"/>
      <c r="E16" s="10"/>
      <c r="F16" s="82"/>
      <c r="G16" s="10"/>
      <c r="H16" s="59"/>
      <c r="I16" s="11"/>
      <c r="J16" s="82"/>
      <c r="K16" s="9"/>
      <c r="L16" s="82"/>
      <c r="M16" s="9"/>
      <c r="N16" s="82"/>
      <c r="O16" s="9"/>
      <c r="P16" s="82"/>
      <c r="Q16" s="82"/>
      <c r="R16" s="82"/>
      <c r="S16" s="10"/>
      <c r="U16" s="97"/>
      <c r="V16" s="93"/>
      <c r="W16" s="93"/>
    </row>
    <row r="17" spans="3:24" s="1" customFormat="1" ht="15" x14ac:dyDescent="0.25">
      <c r="C17" s="103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5"/>
      <c r="T17" s="105"/>
      <c r="U17" s="106"/>
      <c r="V17" s="93"/>
      <c r="W17" s="93"/>
    </row>
    <row r="18" spans="3:24" s="1" customFormat="1" ht="15" x14ac:dyDescent="0.25">
      <c r="C18" s="73"/>
      <c r="D18" s="5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3"/>
      <c r="U18" s="107"/>
      <c r="V18" s="93"/>
      <c r="W18" s="93"/>
    </row>
    <row r="19" spans="3:24" s="1" customFormat="1" ht="20.399999999999999" x14ac:dyDescent="0.35">
      <c r="C19" s="14" t="s">
        <v>44</v>
      </c>
      <c r="D19" s="5"/>
      <c r="E19" s="15" t="s">
        <v>1</v>
      </c>
      <c r="F19" s="45">
        <v>4850608905.5500002</v>
      </c>
      <c r="G19" s="15" t="s">
        <v>1</v>
      </c>
      <c r="H19" s="45">
        <v>1737979343.55</v>
      </c>
      <c r="I19" s="15" t="s">
        <v>1</v>
      </c>
      <c r="J19" s="45">
        <v>2791197675</v>
      </c>
      <c r="K19" s="15" t="s">
        <v>1</v>
      </c>
      <c r="L19" s="45">
        <v>2791197675</v>
      </c>
      <c r="M19" s="15" t="s">
        <v>1</v>
      </c>
      <c r="N19" s="45">
        <v>321431887</v>
      </c>
      <c r="O19" s="15" t="s">
        <v>1</v>
      </c>
      <c r="P19" s="45">
        <v>250740843</v>
      </c>
      <c r="Q19" s="15" t="s">
        <v>1</v>
      </c>
      <c r="R19" s="45">
        <v>-62220287</v>
      </c>
      <c r="S19" s="45" t="s">
        <v>1</v>
      </c>
      <c r="T19" s="45">
        <v>132911331</v>
      </c>
      <c r="U19" s="107"/>
      <c r="V19" s="93"/>
      <c r="W19" s="93"/>
    </row>
    <row r="20" spans="3:24" s="1" customFormat="1" ht="20.399999999999999" x14ac:dyDescent="0.3">
      <c r="C20" s="14"/>
      <c r="D20" s="16"/>
      <c r="E20" s="5"/>
      <c r="F20" s="45"/>
      <c r="G20" s="12"/>
      <c r="H20" s="33"/>
      <c r="I20" s="5"/>
      <c r="J20" s="45"/>
      <c r="K20" s="5"/>
      <c r="L20" s="33"/>
      <c r="M20" s="5"/>
      <c r="N20" s="108"/>
      <c r="O20" s="5"/>
      <c r="P20" s="33"/>
      <c r="Q20" s="33"/>
      <c r="R20" s="33"/>
      <c r="S20" s="5"/>
      <c r="T20" s="5"/>
      <c r="U20" s="97"/>
      <c r="V20" s="93"/>
      <c r="W20" s="93"/>
    </row>
    <row r="21" spans="3:24" s="1" customFormat="1" ht="20.399999999999999" x14ac:dyDescent="0.3">
      <c r="C21" s="14"/>
      <c r="D21" s="119" t="s">
        <v>43</v>
      </c>
      <c r="E21" s="5"/>
      <c r="F21" s="45">
        <f>+H21+J21+N21</f>
        <v>-2691770</v>
      </c>
      <c r="G21" s="12"/>
      <c r="H21" s="45">
        <v>-2691770</v>
      </c>
      <c r="I21" s="5"/>
      <c r="J21" s="108">
        <f>L21</f>
        <v>0</v>
      </c>
      <c r="K21" s="5"/>
      <c r="L21" s="45"/>
      <c r="M21" s="5"/>
      <c r="N21" s="108"/>
      <c r="O21" s="5"/>
      <c r="P21" s="33"/>
      <c r="Q21" s="33"/>
      <c r="R21" s="33"/>
      <c r="S21" s="5"/>
      <c r="T21" s="5"/>
      <c r="U21" s="97"/>
      <c r="V21" s="93"/>
      <c r="W21" s="93"/>
    </row>
    <row r="22" spans="3:24" s="1" customFormat="1" ht="20.399999999999999" hidden="1" x14ac:dyDescent="0.3">
      <c r="C22" s="14"/>
      <c r="D22" s="58" t="s">
        <v>25</v>
      </c>
      <c r="E22" s="5"/>
      <c r="F22" s="108">
        <f>+H22+J22+N22</f>
        <v>0</v>
      </c>
      <c r="G22" s="12"/>
      <c r="H22" s="45"/>
      <c r="I22" s="5"/>
      <c r="J22" s="45"/>
      <c r="K22" s="5"/>
      <c r="L22" s="33"/>
      <c r="M22" s="5"/>
      <c r="N22" s="108"/>
      <c r="O22" s="5"/>
      <c r="P22" s="33"/>
      <c r="Q22" s="33"/>
      <c r="R22" s="33"/>
      <c r="S22" s="5"/>
      <c r="T22" s="5"/>
      <c r="U22" s="97"/>
      <c r="V22" s="93"/>
      <c r="W22" s="93"/>
    </row>
    <row r="23" spans="3:24" s="1" customFormat="1" ht="20.399999999999999" x14ac:dyDescent="0.3">
      <c r="C23" s="74"/>
      <c r="D23" s="17" t="s">
        <v>3</v>
      </c>
      <c r="E23" s="5"/>
      <c r="F23" s="45">
        <f>+H23+J23+N23</f>
        <v>305827900</v>
      </c>
      <c r="G23" s="45"/>
      <c r="H23" s="45">
        <v>-249905108</v>
      </c>
      <c r="I23" s="45"/>
      <c r="J23" s="45">
        <f>L23</f>
        <v>544279188</v>
      </c>
      <c r="K23" s="5"/>
      <c r="L23" s="45">
        <v>544279188</v>
      </c>
      <c r="M23" s="5"/>
      <c r="N23" s="45">
        <f>+P23+R23+T23</f>
        <v>11453820</v>
      </c>
      <c r="O23" s="5"/>
      <c r="P23" s="45">
        <v>24063117</v>
      </c>
      <c r="Q23" s="45"/>
      <c r="R23" s="45">
        <v>-5844455</v>
      </c>
      <c r="S23" s="5"/>
      <c r="T23" s="45">
        <v>-6764842</v>
      </c>
      <c r="U23" s="97"/>
      <c r="V23" s="93"/>
      <c r="W23" s="93"/>
      <c r="X23" s="93"/>
    </row>
    <row r="24" spans="3:24" s="1" customFormat="1" ht="20.25" hidden="1" customHeight="1" x14ac:dyDescent="0.3">
      <c r="C24" s="18"/>
      <c r="D24" s="117" t="s">
        <v>39</v>
      </c>
      <c r="E24" s="5"/>
      <c r="F24" s="45"/>
      <c r="G24" s="45"/>
      <c r="H24" s="45"/>
      <c r="I24" s="45"/>
      <c r="J24" s="45"/>
      <c r="K24" s="5"/>
      <c r="L24" s="45"/>
      <c r="M24" s="5"/>
      <c r="N24" s="45"/>
      <c r="O24" s="5"/>
      <c r="P24" s="45"/>
      <c r="Q24" s="45"/>
      <c r="R24" s="45"/>
      <c r="S24" s="5"/>
      <c r="T24" s="45"/>
      <c r="U24" s="97"/>
      <c r="V24" s="93"/>
      <c r="W24" s="93"/>
      <c r="X24" s="93"/>
    </row>
    <row r="25" spans="3:24" s="1" customFormat="1" ht="20.25" customHeight="1" x14ac:dyDescent="0.3">
      <c r="C25" s="18"/>
      <c r="D25" s="58" t="s">
        <v>37</v>
      </c>
      <c r="E25" s="5"/>
      <c r="F25" s="45">
        <f>+H25+J25+N25</f>
        <v>24311689</v>
      </c>
      <c r="G25" s="45"/>
      <c r="H25" s="45">
        <v>24311689</v>
      </c>
      <c r="I25" s="45"/>
      <c r="J25" s="45"/>
      <c r="K25" s="5"/>
      <c r="L25" s="45"/>
      <c r="M25" s="5"/>
      <c r="N25" s="45"/>
      <c r="O25" s="5"/>
      <c r="P25" s="45"/>
      <c r="Q25" s="45"/>
      <c r="R25" s="45"/>
      <c r="S25" s="5"/>
      <c r="T25" s="45"/>
      <c r="U25" s="97"/>
      <c r="V25" s="93"/>
      <c r="W25" s="93"/>
      <c r="X25" s="93"/>
    </row>
    <row r="26" spans="3:24" s="1" customFormat="1" ht="20.399999999999999" x14ac:dyDescent="0.3">
      <c r="C26" s="74"/>
      <c r="D26" s="19" t="s">
        <v>4</v>
      </c>
      <c r="E26" s="5"/>
      <c r="F26" s="109">
        <f>+H26+J26+N26</f>
        <v>-41771938</v>
      </c>
      <c r="G26" s="45"/>
      <c r="H26" s="109">
        <v>-41944481</v>
      </c>
      <c r="I26" s="45"/>
      <c r="J26" s="109">
        <f>L26</f>
        <v>43871</v>
      </c>
      <c r="K26" s="5"/>
      <c r="L26" s="109">
        <v>43871</v>
      </c>
      <c r="M26" s="5"/>
      <c r="N26" s="109">
        <f>+P26+R26+T26</f>
        <v>128672</v>
      </c>
      <c r="O26" s="5"/>
      <c r="P26" s="109">
        <v>128672</v>
      </c>
      <c r="Q26" s="45"/>
      <c r="R26" s="109"/>
      <c r="S26" s="5"/>
      <c r="T26" s="109"/>
      <c r="U26" s="97"/>
      <c r="V26" s="93"/>
      <c r="W26" s="93"/>
      <c r="X26" s="93"/>
    </row>
    <row r="27" spans="3:24" s="1" customFormat="1" ht="18.600000000000001" x14ac:dyDescent="0.3">
      <c r="C27" s="110"/>
      <c r="D27" s="5"/>
      <c r="E27" s="5"/>
      <c r="F27" s="10"/>
      <c r="G27" s="5"/>
      <c r="H27" s="10"/>
      <c r="I27" s="5"/>
      <c r="J27" s="10"/>
      <c r="K27" s="5"/>
      <c r="L27" s="10"/>
      <c r="M27" s="5"/>
      <c r="N27" s="10"/>
      <c r="O27" s="5"/>
      <c r="P27" s="10"/>
      <c r="Q27" s="10"/>
      <c r="R27" s="10"/>
      <c r="S27" s="10"/>
      <c r="T27" s="11"/>
      <c r="U27" s="97"/>
      <c r="V27" s="93"/>
      <c r="W27" s="93"/>
      <c r="X27" s="45"/>
    </row>
    <row r="28" spans="3:24" s="1" customFormat="1" ht="21.6" thickBot="1" x14ac:dyDescent="0.45">
      <c r="C28" s="21" t="s">
        <v>45</v>
      </c>
      <c r="D28" s="5"/>
      <c r="E28" s="22" t="s">
        <v>1</v>
      </c>
      <c r="F28" s="23">
        <f>SUM(F19,F21:F26)</f>
        <v>5136284786.5500002</v>
      </c>
      <c r="G28" s="22" t="s">
        <v>1</v>
      </c>
      <c r="H28" s="23">
        <f>SUM(H19,H21:H26)</f>
        <v>1467749673.55</v>
      </c>
      <c r="I28" s="22" t="s">
        <v>1</v>
      </c>
      <c r="J28" s="23">
        <f>SUM(J19,J21:J26)</f>
        <v>3335520734</v>
      </c>
      <c r="K28" s="22" t="s">
        <v>1</v>
      </c>
      <c r="L28" s="23">
        <f>SUM(L19,L21:L26)</f>
        <v>3335520734</v>
      </c>
      <c r="M28" s="22" t="s">
        <v>1</v>
      </c>
      <c r="N28" s="23">
        <f>SUM(N19,N21:N26)</f>
        <v>333014379</v>
      </c>
      <c r="O28" s="22" t="s">
        <v>1</v>
      </c>
      <c r="P28" s="23">
        <f>SUM(P19,P22:P26)</f>
        <v>274932632</v>
      </c>
      <c r="Q28" s="22" t="s">
        <v>1</v>
      </c>
      <c r="R28" s="23">
        <f>SUM(R19,R22:R26)</f>
        <v>-68064742</v>
      </c>
      <c r="S28" s="22" t="s">
        <v>1</v>
      </c>
      <c r="T28" s="23">
        <f>SUM(T19,T22:T26)</f>
        <v>126146489</v>
      </c>
      <c r="U28" s="111"/>
      <c r="V28" s="112"/>
      <c r="W28" s="112"/>
      <c r="X28" s="93"/>
    </row>
    <row r="29" spans="3:24" s="1" customFormat="1" ht="21.6" thickTop="1" x14ac:dyDescent="0.4">
      <c r="C29" s="24"/>
      <c r="D29" s="5"/>
      <c r="E29" s="22"/>
      <c r="F29" s="25"/>
      <c r="G29" s="16"/>
      <c r="H29" s="25"/>
      <c r="I29" s="16"/>
      <c r="J29" s="25"/>
      <c r="K29" s="22"/>
      <c r="L29" s="25"/>
      <c r="M29" s="16"/>
      <c r="N29" s="25"/>
      <c r="O29" s="22"/>
      <c r="P29" s="25"/>
      <c r="Q29" s="25"/>
      <c r="R29" s="25"/>
      <c r="S29" s="5"/>
      <c r="T29" s="93"/>
      <c r="U29" s="111"/>
      <c r="V29" s="112"/>
      <c r="W29" s="112"/>
      <c r="X29" s="93"/>
    </row>
    <row r="30" spans="3:24" s="1" customFormat="1" ht="21" x14ac:dyDescent="0.4">
      <c r="C30" s="24"/>
      <c r="D30" s="5"/>
      <c r="E30" s="22"/>
      <c r="F30" s="25"/>
      <c r="G30" s="16"/>
      <c r="H30" s="25"/>
      <c r="I30" s="16"/>
      <c r="J30" s="25"/>
      <c r="K30" s="22"/>
      <c r="L30" s="25"/>
      <c r="M30" s="16"/>
      <c r="N30" s="25"/>
      <c r="O30" s="22"/>
      <c r="P30" s="25"/>
      <c r="Q30" s="25"/>
      <c r="R30" s="25"/>
      <c r="S30" s="5"/>
      <c r="T30" s="93"/>
      <c r="U30" s="111"/>
      <c r="V30" s="112"/>
      <c r="W30" s="112"/>
      <c r="X30" s="93"/>
    </row>
    <row r="31" spans="3:24" s="1" customFormat="1" ht="21" x14ac:dyDescent="0.4">
      <c r="C31" s="24"/>
      <c r="D31" s="5"/>
      <c r="E31" s="22"/>
      <c r="F31" s="25"/>
      <c r="G31" s="16"/>
      <c r="H31" s="25"/>
      <c r="I31" s="16"/>
      <c r="J31" s="25"/>
      <c r="K31" s="22"/>
      <c r="L31" s="25"/>
      <c r="M31" s="16"/>
      <c r="N31" s="25"/>
      <c r="O31" s="22"/>
      <c r="P31" s="25"/>
      <c r="Q31" s="25"/>
      <c r="R31" s="25"/>
      <c r="S31" s="5"/>
      <c r="T31" s="93"/>
      <c r="U31" s="111"/>
      <c r="V31" s="112"/>
      <c r="W31" s="112"/>
      <c r="X31" s="93"/>
    </row>
    <row r="32" spans="3:24" s="1" customFormat="1" ht="21" x14ac:dyDescent="0.4">
      <c r="C32" s="24"/>
      <c r="D32" s="5"/>
      <c r="E32" s="22"/>
      <c r="F32" s="16"/>
      <c r="G32" s="22"/>
      <c r="H32" s="16"/>
      <c r="I32" s="16"/>
      <c r="J32" s="16"/>
      <c r="K32" s="22"/>
      <c r="M32" s="16"/>
      <c r="N32" s="16"/>
      <c r="O32" s="22"/>
      <c r="S32" s="5"/>
      <c r="T32" s="93"/>
      <c r="U32" s="97"/>
      <c r="V32" s="93"/>
      <c r="W32" s="93"/>
      <c r="X32" s="93"/>
    </row>
    <row r="33" spans="3:24" s="1" customFormat="1" ht="15" x14ac:dyDescent="0.25">
      <c r="C33" s="29"/>
      <c r="D33" s="105"/>
      <c r="E33" s="105"/>
      <c r="F33" s="113"/>
      <c r="G33" s="105"/>
      <c r="H33" s="113"/>
      <c r="I33" s="105"/>
      <c r="J33" s="113"/>
      <c r="K33" s="105"/>
      <c r="L33" s="113"/>
      <c r="M33" s="105"/>
      <c r="N33" s="113"/>
      <c r="O33" s="105"/>
      <c r="P33" s="113"/>
      <c r="Q33" s="113"/>
      <c r="R33" s="113"/>
      <c r="S33" s="105"/>
      <c r="T33" s="114"/>
      <c r="U33" s="106"/>
      <c r="V33" s="93"/>
      <c r="W33" s="93"/>
      <c r="X33" s="93"/>
    </row>
    <row r="34" spans="3:24" s="1" customFormat="1" ht="15" x14ac:dyDescent="0.25">
      <c r="C34" s="5"/>
      <c r="D34" s="5"/>
      <c r="E34" s="5"/>
      <c r="F34" s="44"/>
      <c r="G34" s="5"/>
      <c r="H34" s="44"/>
      <c r="I34" s="5"/>
      <c r="J34" s="44"/>
      <c r="K34" s="5"/>
      <c r="L34" s="44"/>
      <c r="M34" s="5"/>
      <c r="N34" s="44"/>
      <c r="O34" s="5"/>
      <c r="P34" s="44"/>
      <c r="Q34" s="44"/>
      <c r="R34" s="44"/>
      <c r="S34" s="5"/>
      <c r="T34" s="93"/>
      <c r="U34" s="93"/>
      <c r="V34" s="93"/>
      <c r="W34" s="93"/>
      <c r="X34" s="93"/>
    </row>
    <row r="35" spans="3:24" s="1" customFormat="1" ht="15" x14ac:dyDescent="0.25">
      <c r="C35" s="5"/>
      <c r="D35" s="5"/>
      <c r="E35" s="5"/>
      <c r="F35" s="44"/>
      <c r="G35" s="5"/>
      <c r="H35" s="44"/>
      <c r="I35" s="5"/>
      <c r="J35" s="44"/>
      <c r="K35" s="5"/>
      <c r="L35" s="44"/>
      <c r="M35" s="5"/>
      <c r="N35" s="44"/>
      <c r="O35" s="5"/>
      <c r="P35" s="44"/>
      <c r="Q35" s="44"/>
      <c r="R35" s="44"/>
      <c r="S35" s="5"/>
      <c r="T35" s="93"/>
      <c r="U35" s="93"/>
      <c r="V35" s="93"/>
      <c r="W35" s="93"/>
      <c r="X35" s="93"/>
    </row>
    <row r="36" spans="3:24" s="1" customFormat="1" ht="15" x14ac:dyDescent="0.25">
      <c r="C36" s="5"/>
      <c r="D36" s="5"/>
      <c r="E36" s="5"/>
      <c r="F36" s="44"/>
      <c r="G36" s="5"/>
      <c r="H36" s="44"/>
      <c r="I36" s="5"/>
      <c r="J36" s="44"/>
      <c r="K36" s="5"/>
      <c r="L36" s="44"/>
      <c r="M36" s="5"/>
      <c r="N36" s="44"/>
      <c r="O36" s="5"/>
      <c r="P36" s="44"/>
      <c r="Q36" s="44"/>
      <c r="R36" s="44"/>
      <c r="S36" s="5"/>
      <c r="T36" s="93"/>
      <c r="U36" s="93"/>
      <c r="V36" s="93"/>
      <c r="W36" s="93"/>
      <c r="X36" s="93"/>
    </row>
    <row r="37" spans="3:24" s="1" customFormat="1" ht="15" x14ac:dyDescent="0.25">
      <c r="C37" s="5"/>
      <c r="D37" s="5"/>
      <c r="E37" s="5"/>
      <c r="F37" s="44"/>
      <c r="G37" s="5"/>
      <c r="H37" s="44"/>
      <c r="I37" s="5"/>
      <c r="J37" s="44"/>
      <c r="K37" s="5"/>
      <c r="L37" s="44"/>
      <c r="M37" s="5"/>
      <c r="N37" s="44"/>
      <c r="O37" s="5"/>
      <c r="P37" s="44"/>
      <c r="Q37" s="44"/>
      <c r="R37" s="44"/>
      <c r="S37" s="5"/>
      <c r="T37" s="93"/>
      <c r="U37" s="93"/>
      <c r="V37" s="93"/>
      <c r="W37" s="93"/>
      <c r="X37" s="93"/>
    </row>
    <row r="38" spans="3:24" s="1" customFormat="1" ht="15" x14ac:dyDescent="0.25">
      <c r="C38" s="5"/>
      <c r="D38" s="5"/>
      <c r="E38" s="5"/>
      <c r="F38" s="44"/>
      <c r="G38" s="5"/>
      <c r="H38" s="44"/>
      <c r="I38" s="5"/>
      <c r="J38" s="44"/>
      <c r="K38" s="5"/>
      <c r="L38" s="44"/>
      <c r="M38" s="5"/>
      <c r="N38" s="44"/>
      <c r="O38" s="5"/>
      <c r="P38" s="44"/>
      <c r="Q38" s="44"/>
      <c r="R38" s="44"/>
      <c r="S38" s="5"/>
      <c r="T38" s="93"/>
      <c r="U38" s="93"/>
      <c r="V38" s="93"/>
      <c r="W38" s="93"/>
      <c r="X38" s="93"/>
    </row>
    <row r="39" spans="3:24" s="1" customFormat="1" ht="15" x14ac:dyDescent="0.25">
      <c r="C39" s="5"/>
      <c r="D39" s="5"/>
      <c r="E39" s="5"/>
      <c r="F39" s="44"/>
      <c r="G39" s="5"/>
      <c r="H39" s="44"/>
      <c r="I39" s="5"/>
      <c r="J39" s="44"/>
      <c r="K39" s="5"/>
      <c r="L39" s="44"/>
      <c r="M39" s="5"/>
      <c r="N39" s="44"/>
      <c r="O39" s="5"/>
      <c r="P39" s="44"/>
      <c r="Q39" s="44"/>
      <c r="R39" s="44"/>
      <c r="S39" s="5"/>
      <c r="T39" s="93"/>
      <c r="U39" s="93"/>
      <c r="V39" s="93"/>
      <c r="W39" s="93"/>
      <c r="X39" s="93"/>
    </row>
    <row r="40" spans="3:24" s="1" customFormat="1" ht="15" x14ac:dyDescent="0.25">
      <c r="C40" s="5"/>
      <c r="D40" s="5"/>
      <c r="E40" s="5"/>
      <c r="F40" s="44"/>
      <c r="G40" s="5"/>
      <c r="H40" s="44"/>
      <c r="I40" s="5"/>
      <c r="J40" s="44"/>
      <c r="K40" s="5"/>
      <c r="L40" s="44"/>
      <c r="M40" s="5"/>
      <c r="N40" s="44"/>
      <c r="O40" s="5"/>
      <c r="P40" s="44"/>
      <c r="Q40" s="44"/>
      <c r="R40" s="44"/>
      <c r="S40" s="5"/>
      <c r="T40" s="93"/>
      <c r="U40" s="93"/>
      <c r="V40" s="93"/>
      <c r="W40" s="93"/>
      <c r="X40" s="93"/>
    </row>
    <row r="41" spans="3:24" s="1" customFormat="1" ht="15" x14ac:dyDescent="0.25">
      <c r="C41" s="5"/>
      <c r="D41" s="5"/>
      <c r="E41" s="5"/>
      <c r="F41" s="44"/>
      <c r="G41" s="5"/>
      <c r="H41" s="44"/>
      <c r="I41" s="5"/>
      <c r="J41" s="44"/>
      <c r="K41" s="5"/>
      <c r="L41" s="44"/>
      <c r="M41" s="5"/>
      <c r="N41" s="44"/>
      <c r="O41" s="5"/>
      <c r="P41" s="44"/>
      <c r="Q41" s="44"/>
      <c r="R41" s="44"/>
      <c r="S41" s="5"/>
      <c r="T41" s="93"/>
      <c r="U41" s="93"/>
      <c r="V41" s="93"/>
      <c r="W41" s="93"/>
      <c r="X41" s="93"/>
    </row>
    <row r="42" spans="3:24" ht="20.399999999999999" x14ac:dyDescent="0.3">
      <c r="C42" s="63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115"/>
      <c r="U42" s="115"/>
      <c r="V42" s="84"/>
      <c r="W42" s="84"/>
      <c r="X42" s="84"/>
    </row>
    <row r="43" spans="3:24" ht="21.6" x14ac:dyDescent="0.4"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84"/>
      <c r="U43" s="116"/>
      <c r="V43" s="116"/>
      <c r="W43" s="116"/>
      <c r="X43" s="84"/>
    </row>
    <row r="44" spans="3:24" ht="19.2" x14ac:dyDescent="0.35">
      <c r="U44" s="112"/>
      <c r="V44" s="112"/>
      <c r="W44" s="112"/>
    </row>
    <row r="45" spans="3:24" ht="19.2" x14ac:dyDescent="0.35">
      <c r="U45" s="112"/>
      <c r="V45" s="112"/>
      <c r="W45" s="112"/>
    </row>
    <row r="46" spans="3:24" ht="19.2" x14ac:dyDescent="0.35">
      <c r="U46" s="112"/>
      <c r="V46" s="112"/>
      <c r="W46" s="112"/>
    </row>
    <row r="47" spans="3:24" ht="19.2" x14ac:dyDescent="0.35">
      <c r="U47" s="128"/>
      <c r="V47" s="128"/>
      <c r="W47" s="128"/>
    </row>
    <row r="48" spans="3:24" x14ac:dyDescent="0.3">
      <c r="U48" s="42"/>
      <c r="V48" s="42"/>
      <c r="W48" s="42"/>
    </row>
    <row r="85" spans="8:8" x14ac:dyDescent="0.3">
      <c r="H85" s="34">
        <f>+H55+H58+H59+H63+H62+H64+H65+H69+H68-H72-H73-H79-H75-H76-H80-H78+H61</f>
        <v>0</v>
      </c>
    </row>
  </sheetData>
  <mergeCells count="5">
    <mergeCell ref="N10:N12"/>
    <mergeCell ref="P10:T10"/>
    <mergeCell ref="H12:H14"/>
    <mergeCell ref="L12:L14"/>
    <mergeCell ref="U47:W47"/>
  </mergeCells>
  <printOptions verticalCentered="1"/>
  <pageMargins left="0.31496062992125984" right="0.31496062992125984" top="0.74803149606299213" bottom="0.74803149606299213" header="0.31496062992125984" footer="0.35433070866141736"/>
  <pageSetup scale="45" firstPageNumber="60" orientation="landscape" useFirstPageNumber="1" r:id="rId1"/>
  <headerFooter>
    <oddFooter>&amp;C&amp;16-- &amp;P --</oddFooter>
  </headerFooter>
  <drawing r:id="rId2"/>
  <legacyDrawing r:id="rId3"/>
  <oleObjects>
    <mc:AlternateContent xmlns:mc="http://schemas.openxmlformats.org/markup-compatibility/2006">
      <mc:Choice Requires="x14">
        <oleObject progId="MSDraw" shapeId="7170" r:id="rId4">
          <objectPr defaultSize="0" autoPict="0" r:id="rId5">
            <anchor moveWithCells="1" sizeWithCells="1">
              <from>
                <xdr:col>19</xdr:col>
                <xdr:colOff>640080</xdr:colOff>
                <xdr:row>35</xdr:row>
                <xdr:rowOff>30480</xdr:rowOff>
              </from>
              <to>
                <xdr:col>19</xdr:col>
                <xdr:colOff>1021080</xdr:colOff>
                <xdr:row>37</xdr:row>
                <xdr:rowOff>106680</xdr:rowOff>
              </to>
            </anchor>
          </objectPr>
        </oleObject>
      </mc:Choice>
      <mc:Fallback>
        <oleObject progId="MSDraw" shapeId="717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Est. Cambios de Fondos</vt:lpstr>
      <vt:lpstr>Cambio de Patrimonio I.V.M.</vt:lpstr>
      <vt:lpstr>'Cambio de Patrimonio I.V.M.'!Área_de_impresión</vt:lpstr>
      <vt:lpstr>'Est. Cambios de Fondos'!Área_de_impresión</vt:lpstr>
    </vt:vector>
  </TitlesOfParts>
  <Company>CAJA DE SEGURO SOCIAL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mmira</dc:creator>
  <cp:lastModifiedBy>Mira, Manuel</cp:lastModifiedBy>
  <cp:lastPrinted>2020-05-05T16:29:43Z</cp:lastPrinted>
  <dcterms:created xsi:type="dcterms:W3CDTF">2006-06-27T18:08:09Z</dcterms:created>
  <dcterms:modified xsi:type="dcterms:W3CDTF">2022-12-15T15:27:57Z</dcterms:modified>
</cp:coreProperties>
</file>