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ncruz\Documents\INFORMACION LIC MON\"/>
    </mc:Choice>
  </mc:AlternateContent>
  <xr:revisionPtr revIDLastSave="0" documentId="13_ncr:1_{204CA6B2-99C5-4308-A8B1-4F87731B8A7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SERVA IVM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1" i="1" l="1"/>
  <c r="I57" i="1" l="1"/>
  <c r="H46" i="1" s="1"/>
  <c r="B51" i="1"/>
  <c r="H52" i="1"/>
  <c r="H51" i="1" s="1"/>
  <c r="G52" i="1"/>
  <c r="G51" i="1" s="1"/>
  <c r="G57" i="1" s="1"/>
  <c r="F46" i="1" s="1"/>
  <c r="F57" i="1" s="1"/>
  <c r="E46" i="1" s="1"/>
  <c r="E57" i="1" s="1"/>
  <c r="D46" i="1" s="1"/>
  <c r="F52" i="1"/>
  <c r="E52" i="1"/>
  <c r="D52" i="1"/>
  <c r="D51" i="1" s="1"/>
  <c r="C52" i="1"/>
  <c r="C51" i="1" s="1"/>
  <c r="I51" i="1"/>
  <c r="F51" i="1"/>
  <c r="E51" i="1"/>
  <c r="H37" i="1"/>
  <c r="H36" i="1" s="1"/>
  <c r="G37" i="1"/>
  <c r="G36" i="1" s="1"/>
  <c r="G42" i="1" s="1"/>
  <c r="F32" i="1" s="1"/>
  <c r="F37" i="1"/>
  <c r="F36" i="1" s="1"/>
  <c r="E37" i="1"/>
  <c r="E36" i="1" s="1"/>
  <c r="D37" i="1"/>
  <c r="D36" i="1" s="1"/>
  <c r="C37" i="1"/>
  <c r="I36" i="1"/>
  <c r="I42" i="1" s="1"/>
  <c r="H32" i="1" s="1"/>
  <c r="C36" i="1"/>
  <c r="B36" i="1"/>
  <c r="I22" i="1"/>
  <c r="I20" i="1" s="1"/>
  <c r="I28" i="1" s="1"/>
  <c r="G22" i="1"/>
  <c r="H21" i="1"/>
  <c r="H20" i="1" s="1"/>
  <c r="G21" i="1"/>
  <c r="F21" i="1"/>
  <c r="F20" i="1" s="1"/>
  <c r="E21" i="1"/>
  <c r="E20" i="1" s="1"/>
  <c r="D21" i="1"/>
  <c r="D20" i="1" s="1"/>
  <c r="C21" i="1"/>
  <c r="B20" i="1"/>
  <c r="C20" i="1"/>
  <c r="H57" i="1" l="1"/>
  <c r="F42" i="1"/>
  <c r="E32" i="1" s="1"/>
  <c r="E42" i="1" s="1"/>
  <c r="D32" i="1" s="1"/>
  <c r="D42" i="1" s="1"/>
  <c r="C32" i="1" s="1"/>
  <c r="C42" i="1" s="1"/>
  <c r="B32" i="1" s="1"/>
  <c r="B42" i="1" s="1"/>
  <c r="G20" i="1"/>
  <c r="G28" i="1" s="1"/>
  <c r="G59" i="1" s="1"/>
  <c r="D57" i="1"/>
  <c r="C46" i="1" s="1"/>
  <c r="C57" i="1" s="1"/>
  <c r="B46" i="1" s="1"/>
  <c r="B57" i="1" s="1"/>
  <c r="H42" i="1"/>
  <c r="I59" i="1"/>
  <c r="H12" i="1"/>
  <c r="H28" i="1" s="1"/>
  <c r="F12" i="1" l="1"/>
  <c r="F28" i="1" s="1"/>
  <c r="H59" i="1"/>
  <c r="E12" i="1"/>
  <c r="E28" i="1" s="1"/>
  <c r="F59" i="1"/>
  <c r="E59" i="1" l="1"/>
  <c r="D12" i="1"/>
  <c r="D28" i="1" s="1"/>
  <c r="D59" i="1" l="1"/>
  <c r="C12" i="1"/>
  <c r="C28" i="1" s="1"/>
  <c r="C59" i="1" l="1"/>
  <c r="B12" i="1"/>
  <c r="B28" i="1" s="1"/>
  <c r="B59" i="1" s="1"/>
</calcChain>
</file>

<file path=xl/sharedStrings.xml><?xml version="1.0" encoding="utf-8"?>
<sst xmlns="http://schemas.openxmlformats.org/spreadsheetml/2006/main" count="43" uniqueCount="30">
  <si>
    <t>CAJA DE SEGURO SOCIAL</t>
  </si>
  <si>
    <t>DIRECCION NACIONAL DE CONTABILIDAD</t>
  </si>
  <si>
    <t>DEPARTAMENTO DE CONTABILIDAD ESPECIAL</t>
  </si>
  <si>
    <t>SECCION DE  INFORMES FINANCIEROS</t>
  </si>
  <si>
    <t xml:space="preserve">RESERVA  INSTITUCIONAL </t>
  </si>
  <si>
    <t>RIEGO DE INVALIDEZ, VEJEZ Y MUERTE</t>
  </si>
  <si>
    <t>AL 31 DE DICIEMBRE</t>
  </si>
  <si>
    <t xml:space="preserve">Saldo al 01 de enero </t>
  </si>
  <si>
    <t>Transferencias</t>
  </si>
  <si>
    <t xml:space="preserve">Incobrables </t>
  </si>
  <si>
    <t>Revaluaciones</t>
  </si>
  <si>
    <t>Aportes -  Donaciones</t>
  </si>
  <si>
    <t>Resultado de Operaciones</t>
  </si>
  <si>
    <t xml:space="preserve">Ingresos </t>
  </si>
  <si>
    <t>Gastos</t>
  </si>
  <si>
    <t>Ajustes de Periodos Anteriores</t>
  </si>
  <si>
    <t>Aporte para la Sostenibilidad del Reg IVM**</t>
  </si>
  <si>
    <t>Saldo al 31 de diciembre (2)</t>
  </si>
  <si>
    <t>Saldo al 31 de diciembre (3)</t>
  </si>
  <si>
    <t>Total Riesgo de IVM y Componentes (1+2+3)</t>
  </si>
  <si>
    <t>Los valores presentados en los Informes Financieros de la Institución mediante el sitema SAFIRO, pueden necesitar correcciones  que afecten los resultados mostrados, debido a las condiciones de funcionamiento del sistema SIPE.</t>
  </si>
  <si>
    <t>** En el año 2010 el estado canceló a la Caja de Seguro Social los déficit correspondientes a los años 2008 y 2009</t>
  </si>
  <si>
    <t>En el año 2011 se canceló el déficit del año 2010 y en el año 2015 se recibio el pago del déficit del año 2011</t>
  </si>
  <si>
    <t>***Art 213 Ley 51 de dic 2005 Establece que desde el año 2007 al 2009 el monto del Fideicomiso será de B/.75,000,000. cada año.  Desde el año 2010 al 2012 el monto del Fideicomiso será de</t>
  </si>
  <si>
    <t>B/.100,000,000. A partir del año 2013 hasta el año 2060 el monto es de B/.140,000,000.</t>
  </si>
  <si>
    <t xml:space="preserve">Art 214 Ley 51 de dic 2005 Indica las condiciones para el desembolso de este Fideicomiso a favor del Régimen de IVM Subsistema exclus de Benef Definido (Diferencia negativa entre ingresos y gastos)     </t>
  </si>
  <si>
    <t>SUBSISTEMA EXLUSIVAMENTE DE BENEFICIO DEF.</t>
  </si>
  <si>
    <t>SUBSISTEMA MIXTO DE PENSIONES Y JUBILACIONES</t>
  </si>
  <si>
    <t>FIDECIOMISOS  *FEJUPEN-FONDO DE AJUSTE-FONDO IVM</t>
  </si>
  <si>
    <t>SALDO AL 31 DE DICIEMBRE 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</si>
</sst>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9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b/>
      <u/>
      <sz val="11"/>
      <color theme="4" tint="-0.249977111117893"/>
      <name val="Calibri"/>
      <family val="2"/>
      <scheme val="minor"/>
    </font>
    <font>
      <b/>
      <u/>
      <sz val="10"/>
      <color theme="4" tint="-0.249977111117893"/>
      <name val="Calibri"/>
      <family val="2"/>
      <scheme val="minor"/>
    </font>
    <font>
      <b/>
      <u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3" fontId="2" fillId="0" borderId="0" xfId="0" applyNumberFormat="1" applyFont="1"/>
    <xf numFmtId="0" fontId="6" fillId="0" borderId="0" xfId="0" applyFont="1"/>
    <xf numFmtId="3" fontId="6" fillId="0" borderId="0" xfId="0" applyNumberFormat="1" applyFont="1"/>
    <xf numFmtId="3" fontId="6" fillId="0" borderId="2" xfId="0" applyNumberFormat="1" applyFont="1" applyBorder="1"/>
    <xf numFmtId="0" fontId="7" fillId="0" borderId="0" xfId="0" applyFont="1"/>
    <xf numFmtId="0" fontId="4" fillId="0" borderId="0" xfId="0" applyFont="1" applyFill="1"/>
    <xf numFmtId="0" fontId="2" fillId="0" borderId="0" xfId="0" applyFont="1" applyFill="1"/>
    <xf numFmtId="0" fontId="9" fillId="0" borderId="0" xfId="0" applyFont="1"/>
    <xf numFmtId="0" fontId="9" fillId="0" borderId="0" xfId="0" applyFont="1" applyAlignment="1">
      <alignment horizontal="center"/>
    </xf>
    <xf numFmtId="0" fontId="8" fillId="2" borderId="0" xfId="0" applyFont="1" applyFill="1"/>
    <xf numFmtId="0" fontId="2" fillId="2" borderId="0" xfId="0" applyFont="1" applyFill="1"/>
    <xf numFmtId="3" fontId="2" fillId="2" borderId="0" xfId="0" applyNumberFormat="1" applyFont="1" applyFill="1"/>
    <xf numFmtId="0" fontId="10" fillId="0" borderId="0" xfId="0" applyFont="1"/>
    <xf numFmtId="3" fontId="8" fillId="2" borderId="1" xfId="0" applyNumberFormat="1" applyFont="1" applyFill="1" applyBorder="1"/>
    <xf numFmtId="0" fontId="1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horizontal="center"/>
    </xf>
    <xf numFmtId="3" fontId="2" fillId="0" borderId="0" xfId="0" applyNumberFormat="1" applyFont="1" applyBorder="1"/>
    <xf numFmtId="4" fontId="2" fillId="0" borderId="0" xfId="0" applyNumberFormat="1" applyFont="1" applyBorder="1"/>
    <xf numFmtId="3" fontId="4" fillId="0" borderId="0" xfId="0" applyNumberFormat="1" applyFont="1" applyFill="1" applyBorder="1"/>
    <xf numFmtId="3" fontId="5" fillId="0" borderId="0" xfId="0" applyNumberFormat="1" applyFont="1" applyFill="1" applyBorder="1"/>
    <xf numFmtId="4" fontId="4" fillId="0" borderId="0" xfId="0" applyNumberFormat="1" applyFont="1" applyFill="1" applyBorder="1"/>
    <xf numFmtId="0" fontId="4" fillId="0" borderId="0" xfId="0" applyFont="1" applyFill="1" applyBorder="1"/>
    <xf numFmtId="3" fontId="2" fillId="0" borderId="0" xfId="0" applyNumberFormat="1" applyFont="1" applyFill="1" applyBorder="1"/>
    <xf numFmtId="4" fontId="2" fillId="0" borderId="0" xfId="0" applyNumberFormat="1" applyFont="1" applyFill="1" applyBorder="1"/>
    <xf numFmtId="0" fontId="2" fillId="0" borderId="0" xfId="0" applyFont="1" applyFill="1" applyBorder="1"/>
    <xf numFmtId="3" fontId="6" fillId="0" borderId="0" xfId="0" applyNumberFormat="1" applyFont="1" applyBorder="1"/>
    <xf numFmtId="0" fontId="6" fillId="0" borderId="0" xfId="0" applyFont="1" applyBorder="1"/>
    <xf numFmtId="0" fontId="11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20"/>
  <sheetViews>
    <sheetView tabSelected="1" workbookViewId="0">
      <selection activeCell="B55" sqref="B55"/>
    </sheetView>
  </sheetViews>
  <sheetFormatPr baseColWidth="10" defaultColWidth="11.44140625" defaultRowHeight="14.4" x14ac:dyDescent="0.3"/>
  <cols>
    <col min="1" max="1" width="42.33203125" style="1" customWidth="1"/>
    <col min="2" max="6" width="17" style="1" customWidth="1"/>
    <col min="7" max="7" width="18.33203125" style="1" customWidth="1"/>
    <col min="8" max="8" width="18.44140625" style="1" customWidth="1"/>
    <col min="9" max="9" width="16.33203125" style="1" customWidth="1"/>
    <col min="10" max="11" width="16.33203125" style="17" customWidth="1"/>
    <col min="12" max="12" width="14.88671875" style="17" customWidth="1"/>
    <col min="13" max="13" width="15.5546875" style="17" customWidth="1"/>
    <col min="14" max="14" width="15.109375" style="17" customWidth="1"/>
    <col min="15" max="15" width="13.88671875" style="17" customWidth="1"/>
    <col min="16" max="16" width="14.109375" style="17" customWidth="1"/>
    <col min="17" max="17" width="15.88671875" style="17" customWidth="1"/>
    <col min="18" max="18" width="15.5546875" style="17" customWidth="1"/>
    <col min="19" max="19" width="15.6640625" style="17" customWidth="1"/>
    <col min="20" max="22" width="11.44140625" style="17"/>
    <col min="23" max="16384" width="11.44140625" style="1"/>
  </cols>
  <sheetData>
    <row r="1" spans="1:21" ht="18" x14ac:dyDescent="0.35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21" ht="18" x14ac:dyDescent="0.35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pans="1:21" ht="18" x14ac:dyDescent="0.35">
      <c r="A3" s="31" t="s">
        <v>2</v>
      </c>
      <c r="B3" s="31"/>
      <c r="C3" s="31"/>
      <c r="D3" s="31"/>
      <c r="E3" s="31"/>
      <c r="F3" s="31"/>
      <c r="G3" s="31"/>
      <c r="H3" s="31"/>
      <c r="I3" s="31"/>
      <c r="J3" s="16"/>
      <c r="K3" s="16"/>
      <c r="L3" s="16"/>
      <c r="M3" s="16"/>
      <c r="N3" s="16"/>
      <c r="O3" s="16"/>
      <c r="P3" s="16"/>
      <c r="Q3" s="16"/>
      <c r="R3" s="16"/>
      <c r="S3" s="16"/>
    </row>
    <row r="4" spans="1:21" ht="18" x14ac:dyDescent="0.35">
      <c r="A4" s="31" t="s">
        <v>3</v>
      </c>
      <c r="B4" s="31"/>
      <c r="C4" s="31"/>
      <c r="D4" s="31"/>
      <c r="E4" s="31"/>
      <c r="F4" s="31"/>
      <c r="G4" s="31"/>
      <c r="H4" s="31"/>
      <c r="I4" s="31"/>
      <c r="J4" s="16"/>
      <c r="K4" s="16"/>
      <c r="L4" s="16"/>
      <c r="M4" s="16"/>
      <c r="N4" s="16"/>
      <c r="O4" s="16"/>
      <c r="P4" s="16"/>
      <c r="Q4" s="16"/>
      <c r="R4" s="16"/>
      <c r="S4" s="16"/>
    </row>
    <row r="5" spans="1:21" ht="18" x14ac:dyDescent="0.35">
      <c r="A5" s="31" t="s">
        <v>4</v>
      </c>
      <c r="B5" s="31"/>
      <c r="C5" s="31"/>
      <c r="D5" s="31"/>
      <c r="E5" s="31"/>
      <c r="F5" s="31"/>
      <c r="G5" s="31"/>
      <c r="H5" s="31"/>
      <c r="I5" s="31"/>
      <c r="J5" s="16"/>
      <c r="K5" s="16"/>
      <c r="L5" s="16"/>
      <c r="M5" s="16"/>
      <c r="N5" s="16"/>
      <c r="O5" s="16"/>
      <c r="P5" s="16"/>
      <c r="Q5" s="16"/>
      <c r="R5" s="16"/>
      <c r="S5" s="16"/>
    </row>
    <row r="6" spans="1:21" ht="18" x14ac:dyDescent="0.35">
      <c r="A6" s="31" t="s">
        <v>5</v>
      </c>
      <c r="B6" s="31"/>
      <c r="C6" s="31"/>
      <c r="D6" s="31"/>
      <c r="E6" s="31"/>
      <c r="F6" s="31"/>
      <c r="G6" s="31"/>
      <c r="H6" s="31"/>
      <c r="I6" s="31"/>
      <c r="J6" s="16"/>
      <c r="K6" s="16"/>
      <c r="L6" s="16"/>
      <c r="M6" s="16"/>
      <c r="N6" s="16"/>
      <c r="O6" s="16"/>
      <c r="P6" s="16"/>
      <c r="Q6" s="16"/>
      <c r="R6" s="16"/>
      <c r="S6" s="16"/>
    </row>
    <row r="7" spans="1:21" ht="18" x14ac:dyDescent="0.35">
      <c r="A7" s="31" t="s">
        <v>6</v>
      </c>
      <c r="B7" s="31"/>
      <c r="C7" s="31"/>
      <c r="D7" s="31"/>
      <c r="E7" s="31"/>
      <c r="F7" s="31"/>
      <c r="G7" s="31"/>
      <c r="H7" s="31"/>
      <c r="I7" s="31"/>
      <c r="J7" s="16"/>
      <c r="K7" s="16"/>
      <c r="L7" s="16"/>
      <c r="M7" s="16"/>
      <c r="N7" s="16"/>
      <c r="O7" s="16"/>
      <c r="P7" s="16"/>
      <c r="Q7" s="16"/>
      <c r="R7" s="16"/>
      <c r="S7" s="16"/>
    </row>
    <row r="8" spans="1:21" x14ac:dyDescent="0.3">
      <c r="A8" s="9"/>
    </row>
    <row r="9" spans="1:21" ht="15.6" x14ac:dyDescent="0.3">
      <c r="B9" s="30">
        <v>2023</v>
      </c>
      <c r="C9" s="30">
        <v>2022</v>
      </c>
      <c r="D9" s="30">
        <v>2021</v>
      </c>
      <c r="E9" s="30">
        <v>2020</v>
      </c>
      <c r="F9" s="30">
        <v>2019</v>
      </c>
      <c r="G9" s="30">
        <v>2018</v>
      </c>
      <c r="H9" s="30">
        <v>2017</v>
      </c>
      <c r="I9" s="30">
        <v>2016</v>
      </c>
      <c r="J9" s="18"/>
      <c r="K9" s="18"/>
      <c r="L9" s="18"/>
      <c r="M9" s="18"/>
      <c r="N9" s="18"/>
      <c r="O9" s="18"/>
      <c r="P9" s="18"/>
      <c r="Q9" s="18"/>
      <c r="R9" s="18"/>
      <c r="S9" s="18"/>
    </row>
    <row r="10" spans="1:21" x14ac:dyDescent="0.3">
      <c r="B10" s="10"/>
      <c r="L10" s="19"/>
      <c r="M10" s="19"/>
      <c r="N10" s="19"/>
      <c r="O10" s="19"/>
      <c r="P10" s="19"/>
      <c r="Q10" s="19"/>
      <c r="R10" s="19"/>
      <c r="S10" s="19"/>
      <c r="T10" s="19"/>
    </row>
    <row r="11" spans="1:21" ht="21" customHeight="1" x14ac:dyDescent="0.3">
      <c r="A11" s="9" t="s">
        <v>26</v>
      </c>
      <c r="B11" s="2"/>
      <c r="C11" s="2"/>
      <c r="D11" s="2"/>
      <c r="E11" s="2"/>
      <c r="F11" s="2"/>
      <c r="G11" s="2"/>
      <c r="H11" s="2"/>
      <c r="I11" s="2"/>
      <c r="J11" s="19"/>
      <c r="L11" s="19"/>
      <c r="M11" s="19"/>
      <c r="N11" s="19"/>
      <c r="O11" s="19"/>
      <c r="P11" s="19"/>
      <c r="Q11" s="19"/>
      <c r="R11" s="19"/>
      <c r="S11" s="19"/>
      <c r="T11" s="19"/>
    </row>
    <row r="12" spans="1:21" x14ac:dyDescent="0.3">
      <c r="A12" s="3" t="s">
        <v>7</v>
      </c>
      <c r="B12" s="2">
        <f>+C28</f>
        <v>347864398</v>
      </c>
      <c r="C12" s="2">
        <f>+D28</f>
        <v>1001381464</v>
      </c>
      <c r="D12" s="2">
        <f>+E28</f>
        <v>1170221288</v>
      </c>
      <c r="E12" s="2">
        <f>+F28</f>
        <v>1467749674</v>
      </c>
      <c r="F12" s="2">
        <f>+G28</f>
        <v>1737979344</v>
      </c>
      <c r="G12" s="2">
        <v>1824419851</v>
      </c>
      <c r="H12" s="2">
        <f>+I28</f>
        <v>2054192451</v>
      </c>
      <c r="I12" s="2">
        <v>2018652486</v>
      </c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20"/>
    </row>
    <row r="13" spans="1:21" x14ac:dyDescent="0.3">
      <c r="B13" s="2"/>
      <c r="C13" s="2"/>
      <c r="D13" s="2"/>
      <c r="E13" s="2"/>
      <c r="F13" s="2"/>
      <c r="G13" s="2"/>
      <c r="H13" s="2"/>
      <c r="I13" s="2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20"/>
    </row>
    <row r="14" spans="1:21" x14ac:dyDescent="0.3">
      <c r="A14" s="1" t="s">
        <v>8</v>
      </c>
      <c r="B14" s="2">
        <v>154609582</v>
      </c>
      <c r="C14" s="2"/>
      <c r="D14" s="2"/>
      <c r="E14" s="2">
        <v>257925463</v>
      </c>
      <c r="F14" s="2">
        <v>-2691770</v>
      </c>
      <c r="G14" s="2">
        <v>59617</v>
      </c>
      <c r="H14" s="2"/>
      <c r="I14" s="2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20"/>
    </row>
    <row r="15" spans="1:21" x14ac:dyDescent="0.3">
      <c r="A15" s="1" t="s">
        <v>9</v>
      </c>
      <c r="B15" s="2">
        <v>-756031</v>
      </c>
      <c r="C15" s="2">
        <v>-701638</v>
      </c>
      <c r="D15" s="2">
        <v>-1438995</v>
      </c>
      <c r="E15" s="2">
        <v>-459359</v>
      </c>
      <c r="F15" s="2"/>
      <c r="G15" s="2"/>
      <c r="H15" s="2">
        <v>-3743708</v>
      </c>
      <c r="I15" s="2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20"/>
    </row>
    <row r="16" spans="1:21" x14ac:dyDescent="0.3">
      <c r="A16" s="1" t="s">
        <v>10</v>
      </c>
      <c r="B16" s="2"/>
      <c r="C16" s="2">
        <v>1396380</v>
      </c>
      <c r="D16" s="2"/>
      <c r="E16" s="2">
        <v>12178810</v>
      </c>
      <c r="F16" s="2">
        <v>24311689</v>
      </c>
      <c r="G16" s="2">
        <v>46757</v>
      </c>
      <c r="H16" s="2">
        <v>302698</v>
      </c>
      <c r="I16" s="2">
        <v>34292103</v>
      </c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20"/>
    </row>
    <row r="17" spans="1:22" x14ac:dyDescent="0.3">
      <c r="B17" s="2"/>
      <c r="C17" s="2"/>
      <c r="D17" s="2"/>
      <c r="E17" s="2"/>
      <c r="F17" s="2"/>
      <c r="G17" s="2"/>
      <c r="H17" s="2"/>
      <c r="I17" s="2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20"/>
    </row>
    <row r="18" spans="1:22" x14ac:dyDescent="0.3">
      <c r="A18" s="1" t="s">
        <v>11</v>
      </c>
      <c r="B18" s="2">
        <v>5744888</v>
      </c>
      <c r="C18" s="2"/>
      <c r="D18" s="2">
        <v>710546</v>
      </c>
      <c r="E18" s="2"/>
      <c r="F18" s="2"/>
      <c r="G18" s="2"/>
      <c r="H18" s="2"/>
      <c r="I18" s="2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20"/>
    </row>
    <row r="19" spans="1:22" x14ac:dyDescent="0.3">
      <c r="B19" s="2"/>
      <c r="C19" s="2"/>
      <c r="D19" s="2"/>
      <c r="E19" s="2"/>
      <c r="F19" s="2"/>
      <c r="G19" s="2"/>
      <c r="H19" s="2"/>
      <c r="I19" s="2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20"/>
    </row>
    <row r="20" spans="1:22" s="7" customFormat="1" x14ac:dyDescent="0.3">
      <c r="A20" s="11" t="s">
        <v>12</v>
      </c>
      <c r="B20" s="15">
        <f t="shared" ref="B20:F20" si="0">SUM(B21:B22)</f>
        <v>-673573263</v>
      </c>
      <c r="C20" s="15">
        <f t="shared" si="0"/>
        <v>-654584655</v>
      </c>
      <c r="D20" s="15">
        <f t="shared" si="0"/>
        <v>-464006138</v>
      </c>
      <c r="E20" s="15">
        <f t="shared" si="0"/>
        <v>-517474312</v>
      </c>
      <c r="F20" s="15">
        <f t="shared" si="0"/>
        <v>-249905108</v>
      </c>
      <c r="G20" s="15">
        <f>SUM(G21:G22)</f>
        <v>-48004689</v>
      </c>
      <c r="H20" s="15">
        <f>SUM(H21:H22)</f>
        <v>1830713</v>
      </c>
      <c r="I20" s="15">
        <f t="shared" ref="I20" si="1">SUM(I21:I22)</f>
        <v>40653259</v>
      </c>
      <c r="J20" s="21"/>
      <c r="K20" s="21"/>
      <c r="L20" s="21"/>
      <c r="M20" s="21"/>
      <c r="N20" s="22"/>
      <c r="O20" s="22"/>
      <c r="P20" s="22"/>
      <c r="Q20" s="22"/>
      <c r="R20" s="22"/>
      <c r="S20" s="22"/>
      <c r="T20" s="21"/>
      <c r="U20" s="23"/>
      <c r="V20" s="24"/>
    </row>
    <row r="21" spans="1:22" s="8" customFormat="1" x14ac:dyDescent="0.3">
      <c r="A21" s="12" t="s">
        <v>13</v>
      </c>
      <c r="B21" s="13">
        <f>2119424936-517474312</f>
        <v>1601950624</v>
      </c>
      <c r="C21" s="13">
        <f>1250563467+79827307+146592630+35284189</f>
        <v>1512267593</v>
      </c>
      <c r="D21" s="13">
        <f>1314207693+101824293+148111843+4132463+297909797-297909797</f>
        <v>1568276292</v>
      </c>
      <c r="E21" s="13">
        <f>1110825348+132670212+148217078+9544317</f>
        <v>1401256955</v>
      </c>
      <c r="F21" s="13">
        <f>1259883196+146884874+179391433+22904570</f>
        <v>1609064073</v>
      </c>
      <c r="G21" s="13">
        <f>1305091474+138647162+148504432+57524311</f>
        <v>1649767379</v>
      </c>
      <c r="H21" s="13">
        <f>1319808632+121208810+152444164+25390822</f>
        <v>1618852428</v>
      </c>
      <c r="I21" s="13">
        <v>1554462161</v>
      </c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6"/>
      <c r="V21" s="27"/>
    </row>
    <row r="22" spans="1:22" s="8" customFormat="1" x14ac:dyDescent="0.3">
      <c r="A22" s="12" t="s">
        <v>14</v>
      </c>
      <c r="B22" s="13">
        <v>-2275523887</v>
      </c>
      <c r="C22" s="13">
        <v>-2166852248</v>
      </c>
      <c r="D22" s="13">
        <v>-2032282430</v>
      </c>
      <c r="E22" s="13">
        <v>-1918731267</v>
      </c>
      <c r="F22" s="13">
        <v>-1858969181</v>
      </c>
      <c r="G22" s="13">
        <f>-1697772035-33</f>
        <v>-1697772068</v>
      </c>
      <c r="H22" s="13">
        <v>-1617021715</v>
      </c>
      <c r="I22" s="13">
        <f>-1513808902</f>
        <v>-1513808902</v>
      </c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6"/>
      <c r="V22" s="27"/>
    </row>
    <row r="23" spans="1:22" x14ac:dyDescent="0.3">
      <c r="B23" s="2"/>
      <c r="C23" s="2"/>
      <c r="D23" s="2"/>
      <c r="E23" s="2"/>
      <c r="F23" s="2"/>
      <c r="G23" s="2"/>
      <c r="H23" s="2"/>
      <c r="I23" s="2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20"/>
    </row>
    <row r="24" spans="1:22" x14ac:dyDescent="0.3">
      <c r="A24" s="1" t="s">
        <v>15</v>
      </c>
      <c r="B24" s="2">
        <v>596683</v>
      </c>
      <c r="C24" s="2">
        <v>372847</v>
      </c>
      <c r="D24" s="2">
        <v>-2015034</v>
      </c>
      <c r="E24" s="2">
        <v>-49698988</v>
      </c>
      <c r="F24" s="2">
        <v>-41944481</v>
      </c>
      <c r="G24" s="2">
        <v>-38542192</v>
      </c>
      <c r="H24" s="2">
        <v>-228162303</v>
      </c>
      <c r="I24" s="2">
        <v>-39405397</v>
      </c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20"/>
    </row>
    <row r="25" spans="1:22" x14ac:dyDescent="0.3">
      <c r="B25" s="2"/>
      <c r="C25" s="2"/>
      <c r="D25" s="2"/>
      <c r="E25" s="2"/>
      <c r="F25" s="2"/>
      <c r="G25" s="2"/>
      <c r="H25" s="2"/>
      <c r="I25" s="2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20"/>
    </row>
    <row r="26" spans="1:22" x14ac:dyDescent="0.3">
      <c r="A26" s="1" t="s">
        <v>16</v>
      </c>
      <c r="B26" s="2">
        <v>517474312</v>
      </c>
      <c r="C26" s="2"/>
      <c r="D26" s="2">
        <v>297909797</v>
      </c>
      <c r="E26" s="2"/>
      <c r="F26" s="2"/>
      <c r="G26" s="2"/>
      <c r="H26" s="2"/>
      <c r="I26" s="2"/>
      <c r="J26" s="19"/>
      <c r="L26" s="19"/>
      <c r="M26" s="19"/>
      <c r="N26" s="19"/>
      <c r="O26" s="19"/>
      <c r="P26" s="19"/>
      <c r="Q26" s="19"/>
      <c r="R26" s="19"/>
      <c r="S26" s="19"/>
      <c r="T26" s="19"/>
      <c r="U26" s="20"/>
    </row>
    <row r="27" spans="1:22" x14ac:dyDescent="0.3">
      <c r="B27" s="2"/>
      <c r="C27" s="2"/>
      <c r="D27" s="2"/>
      <c r="E27" s="2"/>
      <c r="F27" s="2"/>
      <c r="G27" s="2"/>
      <c r="H27" s="2"/>
      <c r="I27" s="2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20"/>
    </row>
    <row r="28" spans="1:22" x14ac:dyDescent="0.3">
      <c r="A28" s="3" t="s">
        <v>29</v>
      </c>
      <c r="B28" s="4">
        <f>SUM(B12+B14+B16+B18+B20+B24+B15+B26)</f>
        <v>351960569</v>
      </c>
      <c r="C28" s="4">
        <f>SUM(C12+C14+C16+C18+C20+C24+C15)</f>
        <v>347864398</v>
      </c>
      <c r="D28" s="4">
        <f>SUM(D12+D14+D16+D18+D20+D24+D15+D26)</f>
        <v>1001381464</v>
      </c>
      <c r="E28" s="4">
        <f>SUM(E12+E14+E16+E18+E20+E24+E15)</f>
        <v>1170221288</v>
      </c>
      <c r="F28" s="4">
        <f t="shared" ref="F28" si="2">SUM(F12+F14+F16+F18+F20+F24)</f>
        <v>1467749674</v>
      </c>
      <c r="G28" s="4">
        <f>SUM(G12+G14+G16+G18+G20+G24)</f>
        <v>1737979344</v>
      </c>
      <c r="H28" s="4">
        <f>SUM(H12+H14+H16+H18+H20+H24+H15)</f>
        <v>1824419851</v>
      </c>
      <c r="I28" s="4">
        <f>SUM(I12+I14+I16+I18+I20+I24)</f>
        <v>2054192451</v>
      </c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19"/>
      <c r="U28" s="20"/>
    </row>
    <row r="29" spans="1:22" x14ac:dyDescent="0.3">
      <c r="A29" s="3"/>
      <c r="B29" s="4"/>
      <c r="C29" s="4"/>
      <c r="D29" s="4"/>
      <c r="E29" s="4"/>
      <c r="F29" s="4"/>
      <c r="G29" s="4"/>
      <c r="H29" s="4"/>
      <c r="I29" s="4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19"/>
      <c r="U29" s="20"/>
    </row>
    <row r="30" spans="1:22" x14ac:dyDescent="0.3">
      <c r="B30" s="2"/>
      <c r="C30" s="2"/>
      <c r="D30" s="2"/>
      <c r="E30" s="2"/>
      <c r="F30" s="2"/>
      <c r="G30" s="2"/>
      <c r="H30" s="2"/>
      <c r="I30" s="2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20"/>
    </row>
    <row r="31" spans="1:22" ht="21.6" customHeight="1" x14ac:dyDescent="0.3">
      <c r="A31" s="9" t="s">
        <v>27</v>
      </c>
      <c r="B31" s="2"/>
      <c r="C31" s="2"/>
      <c r="D31" s="2"/>
      <c r="E31" s="2"/>
      <c r="F31" s="2"/>
      <c r="G31" s="2"/>
      <c r="H31" s="2"/>
      <c r="I31" s="2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20"/>
    </row>
    <row r="32" spans="1:22" x14ac:dyDescent="0.3">
      <c r="A32" s="3" t="s">
        <v>7</v>
      </c>
      <c r="B32" s="2">
        <f>+C42</f>
        <v>5005884123</v>
      </c>
      <c r="C32" s="2">
        <f>+D42</f>
        <v>4383232810</v>
      </c>
      <c r="D32" s="2">
        <f>+E42</f>
        <v>3862011681</v>
      </c>
      <c r="E32" s="2">
        <f>+F42</f>
        <v>3335520734</v>
      </c>
      <c r="F32" s="2">
        <f>+G42</f>
        <v>2791197675</v>
      </c>
      <c r="G32" s="2">
        <v>2269850313</v>
      </c>
      <c r="H32" s="2">
        <f>+I42</f>
        <v>1635897846</v>
      </c>
      <c r="I32" s="2">
        <v>1156883172</v>
      </c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20"/>
    </row>
    <row r="33" spans="1:22" x14ac:dyDescent="0.3">
      <c r="B33" s="2"/>
      <c r="C33" s="2"/>
      <c r="D33" s="2"/>
      <c r="E33" s="2"/>
      <c r="F33" s="2"/>
      <c r="G33" s="2"/>
      <c r="H33" s="2"/>
      <c r="I33" s="2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20"/>
      <c r="U33" s="20"/>
    </row>
    <row r="34" spans="1:22" x14ac:dyDescent="0.3">
      <c r="A34" s="1" t="s">
        <v>8</v>
      </c>
      <c r="B34" s="2"/>
      <c r="C34" s="2"/>
      <c r="D34" s="2"/>
      <c r="E34" s="2"/>
      <c r="F34" s="2"/>
      <c r="G34" s="2">
        <v>-826654</v>
      </c>
      <c r="H34" s="2"/>
      <c r="I34" s="2"/>
      <c r="J34" s="19"/>
      <c r="K34" s="19"/>
      <c r="L34" s="19"/>
      <c r="M34" s="19"/>
      <c r="N34" s="19"/>
      <c r="O34" s="19"/>
      <c r="P34" s="19"/>
      <c r="Q34" s="19"/>
      <c r="R34" s="19"/>
      <c r="S34" s="19"/>
    </row>
    <row r="35" spans="1:22" x14ac:dyDescent="0.3">
      <c r="B35" s="2"/>
      <c r="C35" s="2"/>
      <c r="D35" s="2"/>
      <c r="E35" s="2"/>
      <c r="F35" s="2"/>
      <c r="G35" s="2"/>
      <c r="H35" s="2"/>
      <c r="I35" s="2"/>
      <c r="J35" s="19"/>
      <c r="K35" s="19"/>
      <c r="L35" s="19"/>
      <c r="M35" s="19"/>
      <c r="N35" s="19"/>
      <c r="O35" s="19"/>
      <c r="P35" s="19"/>
      <c r="Q35" s="19"/>
      <c r="R35" s="19"/>
      <c r="S35" s="19"/>
    </row>
    <row r="36" spans="1:22" s="7" customFormat="1" x14ac:dyDescent="0.3">
      <c r="A36" s="11" t="s">
        <v>12</v>
      </c>
      <c r="B36" s="15">
        <f t="shared" ref="B36:F36" si="3">SUM(B37:B38)</f>
        <v>710078107</v>
      </c>
      <c r="C36" s="15">
        <f t="shared" si="3"/>
        <v>621592958</v>
      </c>
      <c r="D36" s="15">
        <f t="shared" si="3"/>
        <v>522224536</v>
      </c>
      <c r="E36" s="15">
        <f t="shared" si="3"/>
        <v>526482583</v>
      </c>
      <c r="F36" s="15">
        <f t="shared" si="3"/>
        <v>544279188</v>
      </c>
      <c r="G36" s="15">
        <f>SUM(G37:G38)</f>
        <v>542578872</v>
      </c>
      <c r="H36" s="15">
        <f t="shared" ref="H36:I36" si="4">SUM(H37:H38)</f>
        <v>635025566</v>
      </c>
      <c r="I36" s="15">
        <f t="shared" si="4"/>
        <v>354367949</v>
      </c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4"/>
      <c r="U36" s="24"/>
      <c r="V36" s="24"/>
    </row>
    <row r="37" spans="1:22" s="8" customFormat="1" x14ac:dyDescent="0.3">
      <c r="A37" s="12" t="s">
        <v>13</v>
      </c>
      <c r="B37" s="13">
        <v>722614154</v>
      </c>
      <c r="C37" s="13">
        <f>473354087+152245511+310749+8853056</f>
        <v>634763403</v>
      </c>
      <c r="D37" s="13">
        <f>402345259+132849078+350630+588828</f>
        <v>536133795</v>
      </c>
      <c r="E37" s="13">
        <f>361730338+122275119+319224+55562699</f>
        <v>539887380</v>
      </c>
      <c r="F37" s="13">
        <f>447269590+102667903+231718+5741795</f>
        <v>555911006</v>
      </c>
      <c r="G37" s="13">
        <f>411133311+82351659+151670+57174739</f>
        <v>550811379</v>
      </c>
      <c r="H37" s="13">
        <f>338275611+63743366+290396+238481161</f>
        <v>640790534</v>
      </c>
      <c r="I37" s="13">
        <v>358919337</v>
      </c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7"/>
      <c r="U37" s="27"/>
      <c r="V37" s="27"/>
    </row>
    <row r="38" spans="1:22" s="8" customFormat="1" x14ac:dyDescent="0.3">
      <c r="A38" s="12" t="s">
        <v>14</v>
      </c>
      <c r="B38" s="13">
        <v>-12536047</v>
      </c>
      <c r="C38" s="13">
        <v>-13170445</v>
      </c>
      <c r="D38" s="13">
        <v>-13909259</v>
      </c>
      <c r="E38" s="13">
        <v>-13404797</v>
      </c>
      <c r="F38" s="13">
        <v>-11631818</v>
      </c>
      <c r="G38" s="13">
        <v>-8232507</v>
      </c>
      <c r="H38" s="13">
        <v>-5764968</v>
      </c>
      <c r="I38" s="13">
        <v>-4551388</v>
      </c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7"/>
      <c r="U38" s="27"/>
      <c r="V38" s="27"/>
    </row>
    <row r="39" spans="1:22" x14ac:dyDescent="0.3">
      <c r="B39" s="2"/>
      <c r="C39" s="2"/>
      <c r="D39" s="2"/>
      <c r="E39" s="2"/>
      <c r="F39" s="2"/>
      <c r="G39" s="2"/>
      <c r="H39" s="2"/>
      <c r="I39" s="2"/>
      <c r="J39" s="19"/>
      <c r="K39" s="19"/>
      <c r="L39" s="19"/>
      <c r="M39" s="19"/>
      <c r="N39" s="19"/>
      <c r="O39" s="19"/>
      <c r="P39" s="19"/>
      <c r="Q39" s="19"/>
      <c r="R39" s="19"/>
      <c r="S39" s="19"/>
    </row>
    <row r="40" spans="1:22" x14ac:dyDescent="0.3">
      <c r="A40" s="1" t="s">
        <v>15</v>
      </c>
      <c r="B40" s="2">
        <v>16114</v>
      </c>
      <c r="C40" s="2">
        <v>1058355</v>
      </c>
      <c r="D40" s="2">
        <v>-1003407</v>
      </c>
      <c r="E40" s="2">
        <v>8364</v>
      </c>
      <c r="F40" s="2">
        <v>43871</v>
      </c>
      <c r="G40" s="2">
        <v>-20404856</v>
      </c>
      <c r="H40" s="2">
        <v>-1073099</v>
      </c>
      <c r="I40" s="2">
        <v>124646725</v>
      </c>
      <c r="J40" s="19"/>
      <c r="K40" s="19"/>
      <c r="L40" s="19"/>
      <c r="M40" s="19"/>
      <c r="N40" s="19"/>
      <c r="O40" s="19"/>
      <c r="P40" s="19"/>
      <c r="Q40" s="19"/>
      <c r="R40" s="19"/>
      <c r="S40" s="19"/>
    </row>
    <row r="41" spans="1:22" x14ac:dyDescent="0.3">
      <c r="B41" s="2"/>
      <c r="C41" s="2"/>
      <c r="D41" s="2"/>
      <c r="E41" s="2"/>
      <c r="F41" s="2"/>
      <c r="G41" s="2"/>
      <c r="H41" s="2"/>
      <c r="I41" s="2"/>
      <c r="J41" s="19"/>
      <c r="K41" s="19"/>
      <c r="L41" s="19"/>
      <c r="M41" s="19"/>
      <c r="N41" s="19"/>
      <c r="O41" s="19"/>
      <c r="P41" s="19"/>
      <c r="Q41" s="19"/>
      <c r="R41" s="19"/>
      <c r="S41" s="19"/>
    </row>
    <row r="42" spans="1:22" s="3" customFormat="1" x14ac:dyDescent="0.3">
      <c r="A42" s="3" t="s">
        <v>17</v>
      </c>
      <c r="B42" s="4">
        <f t="shared" ref="B42:F42" si="5">SUM(B32+B34+B36+B40)</f>
        <v>5715978344</v>
      </c>
      <c r="C42" s="4">
        <f t="shared" si="5"/>
        <v>5005884123</v>
      </c>
      <c r="D42" s="4">
        <f t="shared" si="5"/>
        <v>4383232810</v>
      </c>
      <c r="E42" s="4">
        <f>SUM(E32+E34+E36+E40)</f>
        <v>3862011681</v>
      </c>
      <c r="F42" s="4">
        <f t="shared" si="5"/>
        <v>3335520734</v>
      </c>
      <c r="G42" s="4">
        <f>SUM(G32+G34+G36+G40)</f>
        <v>2791197675</v>
      </c>
      <c r="H42" s="4">
        <f t="shared" ref="H42:I42" si="6">SUM(H32+H34+H36+H40)</f>
        <v>2269850313</v>
      </c>
      <c r="I42" s="4">
        <f t="shared" si="6"/>
        <v>1635897846</v>
      </c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9"/>
      <c r="U42" s="29"/>
      <c r="V42" s="29"/>
    </row>
    <row r="43" spans="1:22" s="3" customFormat="1" x14ac:dyDescent="0.3">
      <c r="B43" s="4"/>
      <c r="C43" s="4"/>
      <c r="D43" s="4"/>
      <c r="E43" s="4"/>
      <c r="F43" s="4"/>
      <c r="G43" s="4"/>
      <c r="H43" s="4"/>
      <c r="I43" s="4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9"/>
      <c r="U43" s="29"/>
      <c r="V43" s="29"/>
    </row>
    <row r="44" spans="1:22" x14ac:dyDescent="0.3">
      <c r="B44" s="2"/>
      <c r="C44" s="2"/>
      <c r="D44" s="2"/>
      <c r="E44" s="2"/>
      <c r="F44" s="2"/>
      <c r="G44" s="2"/>
      <c r="H44" s="2"/>
      <c r="I44" s="2"/>
      <c r="J44" s="19"/>
      <c r="K44" s="19"/>
      <c r="L44" s="19"/>
      <c r="M44" s="19"/>
      <c r="N44" s="19"/>
      <c r="O44" s="19"/>
      <c r="P44" s="19"/>
      <c r="Q44" s="19"/>
      <c r="R44" s="19"/>
      <c r="S44" s="19"/>
    </row>
    <row r="45" spans="1:22" ht="19.8" customHeight="1" x14ac:dyDescent="0.3">
      <c r="A45" s="14" t="s">
        <v>28</v>
      </c>
      <c r="B45" s="2"/>
      <c r="C45" s="2"/>
      <c r="D45" s="2"/>
      <c r="E45" s="2"/>
      <c r="F45" s="2"/>
      <c r="G45" s="2"/>
      <c r="H45" s="2"/>
      <c r="I45" s="2"/>
      <c r="J45" s="19"/>
      <c r="K45" s="19"/>
      <c r="L45" s="19"/>
      <c r="M45" s="19"/>
      <c r="N45" s="19"/>
      <c r="O45" s="19"/>
      <c r="P45" s="19"/>
      <c r="Q45" s="19"/>
      <c r="R45" s="19"/>
      <c r="S45" s="19"/>
    </row>
    <row r="46" spans="1:22" x14ac:dyDescent="0.3">
      <c r="A46" s="3" t="s">
        <v>7</v>
      </c>
      <c r="B46" s="2">
        <f>+C57</f>
        <v>369909928</v>
      </c>
      <c r="C46" s="2">
        <f>+D57</f>
        <v>355428526</v>
      </c>
      <c r="D46" s="2">
        <f>+E57</f>
        <v>343168562</v>
      </c>
      <c r="E46" s="2">
        <f>+F57</f>
        <v>333014379</v>
      </c>
      <c r="F46" s="2">
        <f>+G57</f>
        <v>321431887</v>
      </c>
      <c r="G46" s="2">
        <v>305720221</v>
      </c>
      <c r="H46" s="2">
        <f>+I57</f>
        <v>290565503</v>
      </c>
      <c r="I46" s="2">
        <v>279489015</v>
      </c>
      <c r="J46" s="19"/>
      <c r="K46" s="19"/>
      <c r="L46" s="19"/>
      <c r="M46" s="19"/>
      <c r="N46" s="19"/>
      <c r="O46" s="19"/>
      <c r="P46" s="19"/>
      <c r="Q46" s="19"/>
      <c r="R46" s="19"/>
      <c r="S46" s="19"/>
    </row>
    <row r="47" spans="1:22" x14ac:dyDescent="0.3">
      <c r="B47" s="2"/>
      <c r="C47" s="2"/>
      <c r="D47" s="2"/>
      <c r="E47" s="2"/>
      <c r="F47" s="2"/>
      <c r="G47" s="2"/>
      <c r="H47" s="2"/>
      <c r="I47" s="2"/>
      <c r="J47" s="19"/>
      <c r="K47" s="19"/>
      <c r="L47" s="19"/>
      <c r="M47" s="19"/>
      <c r="N47" s="19"/>
      <c r="O47" s="19"/>
      <c r="P47" s="19"/>
      <c r="Q47" s="19"/>
      <c r="R47" s="19"/>
      <c r="S47" s="19"/>
    </row>
    <row r="48" spans="1:22" x14ac:dyDescent="0.3">
      <c r="A48" s="1" t="s">
        <v>8</v>
      </c>
      <c r="B48" s="2"/>
      <c r="C48" s="2"/>
      <c r="D48" s="2"/>
      <c r="E48" s="2"/>
      <c r="F48" s="2"/>
      <c r="G48" s="2"/>
      <c r="H48" s="2"/>
      <c r="I48" s="2"/>
      <c r="J48" s="19"/>
      <c r="K48" s="19"/>
      <c r="L48" s="19"/>
      <c r="M48" s="19"/>
      <c r="N48" s="19"/>
      <c r="O48" s="19"/>
      <c r="P48" s="19"/>
      <c r="Q48" s="19"/>
      <c r="R48" s="19"/>
      <c r="S48" s="19"/>
    </row>
    <row r="49" spans="1:22" x14ac:dyDescent="0.3">
      <c r="A49" s="1" t="s">
        <v>10</v>
      </c>
      <c r="B49" s="2"/>
      <c r="C49" s="2"/>
      <c r="D49" s="2"/>
      <c r="E49" s="2"/>
      <c r="F49" s="2"/>
      <c r="G49" s="2"/>
      <c r="H49" s="2"/>
      <c r="I49" s="2"/>
      <c r="J49" s="19"/>
      <c r="K49" s="19"/>
      <c r="L49" s="19"/>
      <c r="M49" s="19"/>
      <c r="N49" s="19"/>
      <c r="O49" s="19"/>
      <c r="P49" s="19"/>
      <c r="Q49" s="19"/>
      <c r="R49" s="19"/>
      <c r="S49" s="19"/>
    </row>
    <row r="50" spans="1:22" x14ac:dyDescent="0.3">
      <c r="B50" s="2"/>
      <c r="C50" s="2"/>
      <c r="D50" s="2"/>
      <c r="E50" s="2"/>
      <c r="F50" s="2"/>
      <c r="G50" s="2"/>
      <c r="H50" s="2"/>
      <c r="I50" s="2"/>
      <c r="J50" s="19"/>
      <c r="K50" s="19"/>
      <c r="L50" s="19"/>
      <c r="M50" s="19"/>
      <c r="N50" s="19"/>
      <c r="O50" s="19"/>
      <c r="P50" s="19"/>
      <c r="Q50" s="19"/>
      <c r="R50" s="19"/>
      <c r="S50" s="19"/>
    </row>
    <row r="51" spans="1:22" s="7" customFormat="1" x14ac:dyDescent="0.3">
      <c r="A51" s="11" t="s">
        <v>12</v>
      </c>
      <c r="B51" s="15">
        <f t="shared" ref="B51:F51" si="7">SUM(B52:B53)</f>
        <v>12072792.190000001</v>
      </c>
      <c r="C51" s="15">
        <f t="shared" si="7"/>
        <v>14481402</v>
      </c>
      <c r="D51" s="15">
        <f t="shared" si="7"/>
        <v>12259964</v>
      </c>
      <c r="E51" s="15">
        <f t="shared" si="7"/>
        <v>10154183</v>
      </c>
      <c r="F51" s="15">
        <f t="shared" si="7"/>
        <v>11453820</v>
      </c>
      <c r="G51" s="15">
        <f>SUM(G52:G53)</f>
        <v>15711666</v>
      </c>
      <c r="H51" s="15">
        <f t="shared" ref="H51:I51" si="8">SUM(H52:H53)</f>
        <v>15156178</v>
      </c>
      <c r="I51" s="15">
        <f t="shared" si="8"/>
        <v>11117252</v>
      </c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4"/>
      <c r="U51" s="24"/>
      <c r="V51" s="24"/>
    </row>
    <row r="52" spans="1:22" s="8" customFormat="1" x14ac:dyDescent="0.3">
      <c r="A52" s="12" t="s">
        <v>13</v>
      </c>
      <c r="B52" s="13">
        <v>21731482.190000001</v>
      </c>
      <c r="C52" s="13">
        <f>43617+24981722</f>
        <v>25025339</v>
      </c>
      <c r="D52" s="13">
        <f>33353+23806769</f>
        <v>23840122</v>
      </c>
      <c r="E52" s="13">
        <f>20485+22928088+196</f>
        <v>22948769</v>
      </c>
      <c r="F52" s="13">
        <f>83545+25194595</f>
        <v>25278140</v>
      </c>
      <c r="G52" s="13">
        <f>1958418+28618651</f>
        <v>30577069</v>
      </c>
      <c r="H52" s="13">
        <f>1959011+29087905</f>
        <v>31046916</v>
      </c>
      <c r="I52" s="13">
        <v>28066779</v>
      </c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7"/>
      <c r="U52" s="27"/>
      <c r="V52" s="27"/>
    </row>
    <row r="53" spans="1:22" s="8" customFormat="1" x14ac:dyDescent="0.3">
      <c r="A53" s="12" t="s">
        <v>14</v>
      </c>
      <c r="B53" s="13">
        <v>-9658690</v>
      </c>
      <c r="C53" s="13">
        <v>-10543937</v>
      </c>
      <c r="D53" s="13">
        <v>-11580158</v>
      </c>
      <c r="E53" s="13">
        <v>-12794586</v>
      </c>
      <c r="F53" s="13">
        <v>-13824320</v>
      </c>
      <c r="G53" s="13">
        <v>-14865403</v>
      </c>
      <c r="H53" s="13">
        <v>-15890738</v>
      </c>
      <c r="I53" s="13">
        <v>-16949527</v>
      </c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7"/>
      <c r="U53" s="27"/>
      <c r="V53" s="27"/>
    </row>
    <row r="54" spans="1:22" x14ac:dyDescent="0.3">
      <c r="B54" s="2"/>
      <c r="C54" s="2"/>
      <c r="D54" s="2"/>
      <c r="E54" s="2"/>
      <c r="F54" s="2"/>
      <c r="G54" s="2"/>
      <c r="H54" s="2"/>
      <c r="I54" s="2"/>
      <c r="J54" s="19"/>
      <c r="K54" s="19"/>
      <c r="L54" s="19"/>
      <c r="M54" s="19"/>
      <c r="N54" s="19"/>
      <c r="O54" s="19"/>
      <c r="P54" s="19"/>
      <c r="Q54" s="19"/>
      <c r="R54" s="19"/>
      <c r="S54" s="19"/>
    </row>
    <row r="55" spans="1:22" x14ac:dyDescent="0.3">
      <c r="A55" s="1" t="s">
        <v>15</v>
      </c>
      <c r="B55" s="2"/>
      <c r="C55" s="2"/>
      <c r="D55" s="2"/>
      <c r="E55" s="2"/>
      <c r="F55" s="2">
        <v>128672</v>
      </c>
      <c r="G55" s="2"/>
      <c r="H55" s="2">
        <v>-1460</v>
      </c>
      <c r="I55" s="2">
        <v>-40764</v>
      </c>
      <c r="J55" s="19"/>
      <c r="K55" s="19"/>
      <c r="L55" s="19"/>
      <c r="M55" s="19"/>
      <c r="N55" s="19"/>
      <c r="O55" s="19"/>
      <c r="P55" s="19"/>
      <c r="Q55" s="19"/>
      <c r="R55" s="19"/>
      <c r="S55" s="19"/>
    </row>
    <row r="56" spans="1:22" x14ac:dyDescent="0.3">
      <c r="B56" s="2"/>
      <c r="C56" s="2"/>
      <c r="D56" s="2"/>
      <c r="E56" s="2"/>
      <c r="F56" s="2"/>
      <c r="G56" s="2"/>
      <c r="H56" s="2"/>
      <c r="I56" s="2"/>
      <c r="J56" s="19"/>
      <c r="K56" s="19"/>
      <c r="L56" s="19"/>
      <c r="M56" s="19"/>
      <c r="N56" s="19"/>
      <c r="O56" s="19"/>
      <c r="P56" s="19"/>
      <c r="Q56" s="19"/>
      <c r="R56" s="19"/>
      <c r="S56" s="19"/>
    </row>
    <row r="57" spans="1:22" x14ac:dyDescent="0.3">
      <c r="A57" s="3" t="s">
        <v>18</v>
      </c>
      <c r="B57" s="4">
        <f t="shared" ref="B57:I57" si="9">SUM(B46+B51+B55)</f>
        <v>381982720.19</v>
      </c>
      <c r="C57" s="4">
        <f t="shared" si="9"/>
        <v>369909928</v>
      </c>
      <c r="D57" s="4">
        <f t="shared" si="9"/>
        <v>355428526</v>
      </c>
      <c r="E57" s="4">
        <f t="shared" si="9"/>
        <v>343168562</v>
      </c>
      <c r="F57" s="4">
        <f t="shared" si="9"/>
        <v>333014379</v>
      </c>
      <c r="G57" s="4">
        <f t="shared" si="9"/>
        <v>321431887</v>
      </c>
      <c r="H57" s="4">
        <f t="shared" si="9"/>
        <v>305720221</v>
      </c>
      <c r="I57" s="4">
        <f t="shared" si="9"/>
        <v>290565503</v>
      </c>
      <c r="J57" s="28"/>
      <c r="K57" s="28"/>
      <c r="L57" s="28"/>
      <c r="M57" s="28"/>
      <c r="N57" s="28"/>
      <c r="O57" s="28"/>
      <c r="P57" s="28"/>
      <c r="Q57" s="28"/>
      <c r="R57" s="28"/>
      <c r="S57" s="28"/>
    </row>
    <row r="58" spans="1:22" x14ac:dyDescent="0.3">
      <c r="B58" s="2"/>
      <c r="C58" s="2"/>
      <c r="D58" s="2"/>
      <c r="E58" s="2"/>
      <c r="F58" s="2"/>
      <c r="G58" s="2"/>
      <c r="H58" s="2"/>
      <c r="I58" s="2"/>
      <c r="J58" s="19"/>
      <c r="K58" s="19"/>
      <c r="L58" s="19"/>
      <c r="M58" s="19"/>
      <c r="N58" s="19"/>
      <c r="O58" s="19"/>
      <c r="P58" s="19"/>
      <c r="Q58" s="19"/>
      <c r="R58" s="19"/>
      <c r="S58" s="19"/>
    </row>
    <row r="59" spans="1:22" ht="15" thickBot="1" x14ac:dyDescent="0.35">
      <c r="A59" s="3" t="s">
        <v>19</v>
      </c>
      <c r="B59" s="5">
        <f t="shared" ref="B59:I59" si="10">SUM(B28+B42+B57)</f>
        <v>6449921633.1899996</v>
      </c>
      <c r="C59" s="5">
        <f t="shared" si="10"/>
        <v>5723658449</v>
      </c>
      <c r="D59" s="5">
        <f t="shared" si="10"/>
        <v>5740042800</v>
      </c>
      <c r="E59" s="5">
        <f t="shared" si="10"/>
        <v>5375401531</v>
      </c>
      <c r="F59" s="5">
        <f t="shared" si="10"/>
        <v>5136284787</v>
      </c>
      <c r="G59" s="5">
        <f t="shared" si="10"/>
        <v>4850608906</v>
      </c>
      <c r="H59" s="5">
        <f t="shared" si="10"/>
        <v>4399990385</v>
      </c>
      <c r="I59" s="5">
        <f t="shared" si="10"/>
        <v>3980655800</v>
      </c>
      <c r="J59" s="28"/>
      <c r="K59" s="28"/>
      <c r="L59" s="28"/>
      <c r="M59" s="28"/>
      <c r="N59" s="28"/>
      <c r="O59" s="28"/>
      <c r="P59" s="28"/>
      <c r="Q59" s="28"/>
      <c r="R59" s="28"/>
      <c r="S59" s="28"/>
    </row>
    <row r="60" spans="1:22" ht="15" thickTop="1" x14ac:dyDescent="0.3">
      <c r="B60" s="2"/>
      <c r="C60" s="2"/>
      <c r="D60" s="2"/>
      <c r="E60" s="2"/>
      <c r="F60" s="2"/>
      <c r="G60" s="2"/>
      <c r="H60" s="2"/>
      <c r="I60" s="2"/>
      <c r="J60" s="19"/>
      <c r="L60" s="19"/>
      <c r="M60" s="19"/>
      <c r="N60" s="19"/>
      <c r="O60" s="19"/>
      <c r="P60" s="19"/>
      <c r="Q60" s="19"/>
      <c r="R60" s="19"/>
      <c r="S60" s="19"/>
    </row>
    <row r="61" spans="1:22" x14ac:dyDescent="0.3">
      <c r="A61" s="6" t="s">
        <v>20</v>
      </c>
      <c r="L61" s="19"/>
      <c r="M61" s="19"/>
      <c r="N61" s="19"/>
      <c r="O61" s="19"/>
      <c r="P61" s="19"/>
      <c r="Q61" s="19"/>
      <c r="R61" s="19"/>
      <c r="S61" s="19"/>
    </row>
    <row r="62" spans="1:22" x14ac:dyDescent="0.3">
      <c r="A62" s="6" t="s">
        <v>21</v>
      </c>
      <c r="L62" s="19"/>
      <c r="M62" s="19"/>
      <c r="N62" s="19"/>
      <c r="O62" s="19"/>
      <c r="P62" s="19"/>
      <c r="Q62" s="19"/>
      <c r="R62" s="19"/>
      <c r="S62" s="19"/>
    </row>
    <row r="63" spans="1:22" x14ac:dyDescent="0.3">
      <c r="A63" s="6" t="s">
        <v>22</v>
      </c>
      <c r="L63" s="19"/>
      <c r="M63" s="19"/>
      <c r="N63" s="19"/>
      <c r="O63" s="19"/>
      <c r="P63" s="19"/>
      <c r="Q63" s="19"/>
      <c r="R63" s="19"/>
      <c r="S63" s="19"/>
    </row>
    <row r="64" spans="1:22" x14ac:dyDescent="0.3">
      <c r="A64" s="6" t="s">
        <v>23</v>
      </c>
      <c r="L64" s="19"/>
      <c r="M64" s="19"/>
      <c r="N64" s="19"/>
      <c r="O64" s="19"/>
      <c r="P64" s="19"/>
      <c r="Q64" s="19"/>
      <c r="R64" s="19"/>
      <c r="S64" s="19"/>
    </row>
    <row r="65" spans="1:19" x14ac:dyDescent="0.3">
      <c r="A65" s="6" t="s">
        <v>24</v>
      </c>
      <c r="L65" s="19"/>
      <c r="M65" s="19"/>
      <c r="N65" s="19"/>
      <c r="O65" s="19"/>
      <c r="P65" s="19"/>
      <c r="Q65" s="19"/>
      <c r="R65" s="19"/>
      <c r="S65" s="19"/>
    </row>
    <row r="66" spans="1:19" x14ac:dyDescent="0.3">
      <c r="A66" s="6" t="s">
        <v>25</v>
      </c>
      <c r="L66" s="19"/>
      <c r="M66" s="19"/>
      <c r="N66" s="19"/>
      <c r="O66" s="19"/>
      <c r="P66" s="19"/>
      <c r="Q66" s="19"/>
      <c r="R66" s="19"/>
      <c r="S66" s="19"/>
    </row>
    <row r="67" spans="1:19" x14ac:dyDescent="0.3">
      <c r="L67" s="19"/>
      <c r="M67" s="19"/>
      <c r="N67" s="19"/>
      <c r="O67" s="19"/>
      <c r="P67" s="19"/>
      <c r="Q67" s="19"/>
      <c r="R67" s="19"/>
      <c r="S67" s="19"/>
    </row>
    <row r="68" spans="1:19" x14ac:dyDescent="0.3">
      <c r="L68" s="19"/>
      <c r="M68" s="19"/>
      <c r="N68" s="19"/>
      <c r="O68" s="19"/>
      <c r="P68" s="19"/>
      <c r="Q68" s="19"/>
      <c r="R68" s="19"/>
      <c r="S68" s="19"/>
    </row>
    <row r="69" spans="1:19" x14ac:dyDescent="0.3">
      <c r="L69" s="19"/>
      <c r="M69" s="19"/>
      <c r="N69" s="19"/>
      <c r="O69" s="19"/>
      <c r="P69" s="19"/>
      <c r="Q69" s="19"/>
      <c r="R69" s="19"/>
      <c r="S69" s="19"/>
    </row>
    <row r="70" spans="1:19" x14ac:dyDescent="0.3">
      <c r="L70" s="19"/>
      <c r="M70" s="19"/>
      <c r="N70" s="19"/>
      <c r="O70" s="19"/>
      <c r="P70" s="19"/>
      <c r="Q70" s="19"/>
      <c r="R70" s="19"/>
      <c r="S70" s="19"/>
    </row>
    <row r="71" spans="1:19" x14ac:dyDescent="0.3">
      <c r="L71" s="19"/>
      <c r="M71" s="19"/>
      <c r="N71" s="19"/>
      <c r="O71" s="19"/>
      <c r="P71" s="19"/>
      <c r="Q71" s="19"/>
      <c r="R71" s="19"/>
      <c r="S71" s="19"/>
    </row>
    <row r="72" spans="1:19" x14ac:dyDescent="0.3">
      <c r="L72" s="19"/>
      <c r="M72" s="19"/>
      <c r="N72" s="19"/>
      <c r="O72" s="19"/>
      <c r="P72" s="19"/>
      <c r="Q72" s="19"/>
      <c r="R72" s="19"/>
      <c r="S72" s="19"/>
    </row>
    <row r="73" spans="1:19" x14ac:dyDescent="0.3">
      <c r="L73" s="19"/>
      <c r="M73" s="19"/>
      <c r="N73" s="19"/>
      <c r="O73" s="19"/>
      <c r="P73" s="19"/>
      <c r="Q73" s="19"/>
      <c r="R73" s="19"/>
      <c r="S73" s="19"/>
    </row>
    <row r="74" spans="1:19" x14ac:dyDescent="0.3">
      <c r="L74" s="19"/>
      <c r="M74" s="19"/>
      <c r="N74" s="19"/>
      <c r="O74" s="19"/>
      <c r="P74" s="19"/>
      <c r="Q74" s="19"/>
      <c r="R74" s="19"/>
      <c r="S74" s="19"/>
    </row>
    <row r="75" spans="1:19" x14ac:dyDescent="0.3">
      <c r="L75" s="19"/>
      <c r="M75" s="19"/>
      <c r="N75" s="19"/>
      <c r="O75" s="19"/>
      <c r="P75" s="19"/>
      <c r="Q75" s="19"/>
      <c r="R75" s="19"/>
      <c r="S75" s="19"/>
    </row>
    <row r="76" spans="1:19" x14ac:dyDescent="0.3">
      <c r="L76" s="19"/>
      <c r="M76" s="19"/>
      <c r="N76" s="19"/>
      <c r="O76" s="19"/>
      <c r="P76" s="19"/>
      <c r="Q76" s="19"/>
      <c r="R76" s="19"/>
      <c r="S76" s="19"/>
    </row>
    <row r="77" spans="1:19" x14ac:dyDescent="0.3">
      <c r="L77" s="19"/>
      <c r="M77" s="19"/>
      <c r="N77" s="19"/>
      <c r="O77" s="19"/>
      <c r="P77" s="19"/>
      <c r="Q77" s="19"/>
      <c r="R77" s="19"/>
      <c r="S77" s="19"/>
    </row>
    <row r="78" spans="1:19" x14ac:dyDescent="0.3">
      <c r="L78" s="19"/>
      <c r="M78" s="19"/>
      <c r="N78" s="19"/>
      <c r="O78" s="19"/>
      <c r="P78" s="19"/>
      <c r="Q78" s="19"/>
      <c r="R78" s="19"/>
      <c r="S78" s="19"/>
    </row>
    <row r="79" spans="1:19" x14ac:dyDescent="0.3">
      <c r="L79" s="19"/>
      <c r="M79" s="19"/>
      <c r="N79" s="19"/>
      <c r="O79" s="19"/>
      <c r="P79" s="19"/>
      <c r="Q79" s="19"/>
      <c r="R79" s="19"/>
      <c r="S79" s="19"/>
    </row>
    <row r="80" spans="1:19" x14ac:dyDescent="0.3">
      <c r="L80" s="19"/>
      <c r="M80" s="19"/>
      <c r="N80" s="19"/>
      <c r="O80" s="19"/>
      <c r="P80" s="19"/>
      <c r="Q80" s="19"/>
      <c r="R80" s="19"/>
      <c r="S80" s="19"/>
    </row>
    <row r="81" spans="12:19" x14ac:dyDescent="0.3">
      <c r="L81" s="19"/>
      <c r="M81" s="19"/>
      <c r="N81" s="19"/>
      <c r="O81" s="19"/>
      <c r="P81" s="19"/>
      <c r="Q81" s="19"/>
      <c r="R81" s="19"/>
      <c r="S81" s="19"/>
    </row>
    <row r="82" spans="12:19" x14ac:dyDescent="0.3">
      <c r="L82" s="19"/>
      <c r="M82" s="19"/>
      <c r="N82" s="19"/>
      <c r="O82" s="19"/>
      <c r="P82" s="19"/>
      <c r="Q82" s="19"/>
      <c r="R82" s="19"/>
      <c r="S82" s="19"/>
    </row>
    <row r="83" spans="12:19" x14ac:dyDescent="0.3">
      <c r="L83" s="19"/>
      <c r="M83" s="19"/>
      <c r="N83" s="19"/>
      <c r="O83" s="19"/>
      <c r="P83" s="19"/>
      <c r="Q83" s="19"/>
      <c r="R83" s="19"/>
      <c r="S83" s="19"/>
    </row>
    <row r="84" spans="12:19" x14ac:dyDescent="0.3">
      <c r="L84" s="19"/>
      <c r="M84" s="19"/>
      <c r="N84" s="19"/>
      <c r="O84" s="19"/>
      <c r="P84" s="19"/>
      <c r="Q84" s="19"/>
      <c r="R84" s="19"/>
      <c r="S84" s="19"/>
    </row>
    <row r="85" spans="12:19" x14ac:dyDescent="0.3">
      <c r="L85" s="19"/>
      <c r="M85" s="19"/>
      <c r="N85" s="19"/>
      <c r="O85" s="19"/>
      <c r="P85" s="19"/>
      <c r="Q85" s="19"/>
      <c r="R85" s="19"/>
      <c r="S85" s="19"/>
    </row>
    <row r="86" spans="12:19" x14ac:dyDescent="0.3">
      <c r="L86" s="19"/>
      <c r="M86" s="19"/>
      <c r="N86" s="19"/>
      <c r="O86" s="19"/>
      <c r="P86" s="19"/>
      <c r="Q86" s="19"/>
      <c r="R86" s="19"/>
      <c r="S86" s="19"/>
    </row>
    <row r="87" spans="12:19" x14ac:dyDescent="0.3">
      <c r="L87" s="19"/>
      <c r="M87" s="19"/>
      <c r="N87" s="19"/>
      <c r="O87" s="19"/>
      <c r="P87" s="19"/>
      <c r="Q87" s="19"/>
      <c r="R87" s="19"/>
      <c r="S87" s="19"/>
    </row>
    <row r="88" spans="12:19" x14ac:dyDescent="0.3">
      <c r="L88" s="19"/>
      <c r="M88" s="19"/>
      <c r="N88" s="19"/>
      <c r="O88" s="19"/>
      <c r="P88" s="19"/>
      <c r="Q88" s="19"/>
      <c r="R88" s="19"/>
      <c r="S88" s="19"/>
    </row>
    <row r="89" spans="12:19" x14ac:dyDescent="0.3">
      <c r="L89" s="19"/>
      <c r="M89" s="19"/>
      <c r="N89" s="19"/>
      <c r="O89" s="19"/>
      <c r="P89" s="19"/>
      <c r="Q89" s="19"/>
      <c r="R89" s="19"/>
      <c r="S89" s="19"/>
    </row>
    <row r="90" spans="12:19" x14ac:dyDescent="0.3">
      <c r="L90" s="19"/>
      <c r="M90" s="19"/>
      <c r="N90" s="19"/>
      <c r="O90" s="19"/>
      <c r="P90" s="19"/>
      <c r="Q90" s="19"/>
      <c r="R90" s="19"/>
      <c r="S90" s="19"/>
    </row>
    <row r="91" spans="12:19" x14ac:dyDescent="0.3">
      <c r="L91" s="19"/>
      <c r="M91" s="19"/>
      <c r="N91" s="19"/>
      <c r="O91" s="19"/>
      <c r="P91" s="19"/>
      <c r="Q91" s="19"/>
      <c r="R91" s="19"/>
      <c r="S91" s="19"/>
    </row>
    <row r="92" spans="12:19" x14ac:dyDescent="0.3">
      <c r="L92" s="19"/>
      <c r="M92" s="19"/>
      <c r="N92" s="19"/>
      <c r="O92" s="19"/>
      <c r="P92" s="19"/>
      <c r="Q92" s="19"/>
      <c r="R92" s="19"/>
      <c r="S92" s="19"/>
    </row>
    <row r="93" spans="12:19" x14ac:dyDescent="0.3">
      <c r="L93" s="19"/>
      <c r="M93" s="19"/>
      <c r="N93" s="19"/>
      <c r="O93" s="19"/>
      <c r="P93" s="19"/>
      <c r="Q93" s="19"/>
      <c r="R93" s="19"/>
      <c r="S93" s="19"/>
    </row>
    <row r="94" spans="12:19" x14ac:dyDescent="0.3">
      <c r="L94" s="19"/>
      <c r="M94" s="19"/>
      <c r="N94" s="19"/>
      <c r="O94" s="19"/>
      <c r="P94" s="19"/>
      <c r="Q94" s="19"/>
      <c r="R94" s="19"/>
      <c r="S94" s="19"/>
    </row>
    <row r="95" spans="12:19" x14ac:dyDescent="0.3">
      <c r="L95" s="19"/>
      <c r="M95" s="19"/>
      <c r="N95" s="19"/>
      <c r="O95" s="19"/>
      <c r="P95" s="19"/>
      <c r="Q95" s="19"/>
      <c r="R95" s="19"/>
      <c r="S95" s="19"/>
    </row>
    <row r="96" spans="12:19" x14ac:dyDescent="0.3">
      <c r="L96" s="19"/>
      <c r="M96" s="19"/>
      <c r="N96" s="19"/>
      <c r="O96" s="19"/>
      <c r="P96" s="19"/>
      <c r="Q96" s="19"/>
      <c r="R96" s="19"/>
      <c r="S96" s="19"/>
    </row>
    <row r="97" spans="12:19" x14ac:dyDescent="0.3">
      <c r="L97" s="19"/>
      <c r="M97" s="19"/>
      <c r="N97" s="19"/>
      <c r="O97" s="19"/>
      <c r="P97" s="19"/>
      <c r="Q97" s="19"/>
      <c r="R97" s="19"/>
      <c r="S97" s="19"/>
    </row>
    <row r="98" spans="12:19" x14ac:dyDescent="0.3">
      <c r="L98" s="19"/>
      <c r="M98" s="19"/>
      <c r="N98" s="19"/>
      <c r="O98" s="19"/>
      <c r="P98" s="19"/>
      <c r="Q98" s="19"/>
      <c r="R98" s="19"/>
      <c r="S98" s="19"/>
    </row>
    <row r="99" spans="12:19" x14ac:dyDescent="0.3">
      <c r="L99" s="19"/>
      <c r="M99" s="19"/>
      <c r="N99" s="19"/>
      <c r="O99" s="19"/>
      <c r="P99" s="19"/>
      <c r="Q99" s="19"/>
      <c r="R99" s="19"/>
      <c r="S99" s="19"/>
    </row>
    <row r="100" spans="12:19" x14ac:dyDescent="0.3">
      <c r="L100" s="19"/>
      <c r="M100" s="19"/>
      <c r="N100" s="19"/>
      <c r="O100" s="19"/>
      <c r="P100" s="19"/>
      <c r="Q100" s="19"/>
      <c r="R100" s="19"/>
      <c r="S100" s="19"/>
    </row>
    <row r="101" spans="12:19" x14ac:dyDescent="0.3">
      <c r="L101" s="19"/>
      <c r="M101" s="19"/>
      <c r="N101" s="19"/>
      <c r="O101" s="19"/>
      <c r="P101" s="19"/>
      <c r="Q101" s="19"/>
      <c r="R101" s="19"/>
      <c r="S101" s="19"/>
    </row>
    <row r="102" spans="12:19" x14ac:dyDescent="0.3">
      <c r="L102" s="19"/>
      <c r="M102" s="19"/>
      <c r="N102" s="19"/>
      <c r="O102" s="19"/>
      <c r="P102" s="19"/>
      <c r="Q102" s="19"/>
      <c r="R102" s="19"/>
      <c r="S102" s="19"/>
    </row>
    <row r="103" spans="12:19" x14ac:dyDescent="0.3">
      <c r="L103" s="19"/>
      <c r="M103" s="19"/>
      <c r="N103" s="19"/>
      <c r="O103" s="19"/>
      <c r="P103" s="19"/>
      <c r="Q103" s="19"/>
      <c r="R103" s="19"/>
      <c r="S103" s="19"/>
    </row>
    <row r="104" spans="12:19" x14ac:dyDescent="0.3">
      <c r="L104" s="19"/>
      <c r="M104" s="19"/>
      <c r="N104" s="19"/>
      <c r="O104" s="19"/>
      <c r="P104" s="19"/>
      <c r="Q104" s="19"/>
      <c r="R104" s="19"/>
      <c r="S104" s="19"/>
    </row>
    <row r="105" spans="12:19" x14ac:dyDescent="0.3">
      <c r="L105" s="19"/>
      <c r="M105" s="19"/>
      <c r="N105" s="19"/>
      <c r="O105" s="19"/>
      <c r="P105" s="19"/>
      <c r="Q105" s="19"/>
      <c r="R105" s="19"/>
      <c r="S105" s="19"/>
    </row>
    <row r="106" spans="12:19" x14ac:dyDescent="0.3">
      <c r="L106" s="19"/>
      <c r="M106" s="19"/>
      <c r="N106" s="19"/>
      <c r="O106" s="19"/>
      <c r="P106" s="19"/>
      <c r="Q106" s="19"/>
      <c r="R106" s="19"/>
      <c r="S106" s="19"/>
    </row>
    <row r="107" spans="12:19" x14ac:dyDescent="0.3">
      <c r="L107" s="19"/>
      <c r="M107" s="19"/>
      <c r="N107" s="19"/>
      <c r="O107" s="19"/>
      <c r="P107" s="19"/>
      <c r="Q107" s="19"/>
      <c r="R107" s="19"/>
      <c r="S107" s="19"/>
    </row>
    <row r="108" spans="12:19" x14ac:dyDescent="0.3">
      <c r="L108" s="19"/>
      <c r="M108" s="19"/>
      <c r="N108" s="19"/>
      <c r="O108" s="19"/>
      <c r="P108" s="19"/>
      <c r="Q108" s="19"/>
      <c r="R108" s="19"/>
      <c r="S108" s="19"/>
    </row>
    <row r="109" spans="12:19" x14ac:dyDescent="0.3">
      <c r="L109" s="19"/>
      <c r="M109" s="19"/>
      <c r="N109" s="19"/>
      <c r="O109" s="19"/>
      <c r="P109" s="19"/>
      <c r="Q109" s="19"/>
      <c r="R109" s="19"/>
      <c r="S109" s="19"/>
    </row>
    <row r="110" spans="12:19" x14ac:dyDescent="0.3">
      <c r="L110" s="19"/>
      <c r="M110" s="19"/>
      <c r="N110" s="19"/>
      <c r="O110" s="19"/>
      <c r="P110" s="19"/>
      <c r="Q110" s="19"/>
      <c r="R110" s="19"/>
      <c r="S110" s="19"/>
    </row>
    <row r="111" spans="12:19" x14ac:dyDescent="0.3">
      <c r="L111" s="19"/>
      <c r="M111" s="19"/>
      <c r="N111" s="19"/>
      <c r="O111" s="19"/>
      <c r="P111" s="19"/>
      <c r="Q111" s="19"/>
      <c r="R111" s="19"/>
      <c r="S111" s="19"/>
    </row>
    <row r="112" spans="12:19" x14ac:dyDescent="0.3">
      <c r="L112" s="19"/>
      <c r="M112" s="19"/>
      <c r="N112" s="19"/>
      <c r="O112" s="19"/>
      <c r="P112" s="19"/>
      <c r="Q112" s="19"/>
      <c r="R112" s="19"/>
      <c r="S112" s="19"/>
    </row>
    <row r="113" spans="12:19" x14ac:dyDescent="0.3">
      <c r="L113" s="19"/>
      <c r="M113" s="19"/>
      <c r="N113" s="19"/>
      <c r="O113" s="19"/>
      <c r="P113" s="19"/>
      <c r="Q113" s="19"/>
      <c r="R113" s="19"/>
      <c r="S113" s="19"/>
    </row>
    <row r="114" spans="12:19" x14ac:dyDescent="0.3">
      <c r="L114" s="19"/>
      <c r="M114" s="19"/>
      <c r="N114" s="19"/>
      <c r="O114" s="19"/>
      <c r="P114" s="19"/>
      <c r="Q114" s="19"/>
      <c r="R114" s="19"/>
      <c r="S114" s="19"/>
    </row>
    <row r="115" spans="12:19" x14ac:dyDescent="0.3">
      <c r="L115" s="19"/>
      <c r="M115" s="19"/>
      <c r="N115" s="19"/>
      <c r="O115" s="19"/>
      <c r="P115" s="19"/>
      <c r="Q115" s="19"/>
      <c r="R115" s="19"/>
      <c r="S115" s="19"/>
    </row>
    <row r="116" spans="12:19" x14ac:dyDescent="0.3">
      <c r="L116" s="19"/>
      <c r="M116" s="19"/>
      <c r="N116" s="19"/>
      <c r="O116" s="19"/>
      <c r="P116" s="19"/>
      <c r="Q116" s="19"/>
      <c r="R116" s="19"/>
      <c r="S116" s="19"/>
    </row>
    <row r="117" spans="12:19" x14ac:dyDescent="0.3">
      <c r="L117" s="19"/>
      <c r="M117" s="19"/>
      <c r="N117" s="19"/>
      <c r="O117" s="19"/>
      <c r="P117" s="19"/>
      <c r="Q117" s="19"/>
      <c r="R117" s="19"/>
      <c r="S117" s="19"/>
    </row>
    <row r="118" spans="12:19" x14ac:dyDescent="0.3">
      <c r="L118" s="19"/>
      <c r="M118" s="19"/>
      <c r="N118" s="19"/>
      <c r="O118" s="19"/>
      <c r="P118" s="19"/>
      <c r="Q118" s="19"/>
      <c r="R118" s="19"/>
      <c r="S118" s="19"/>
    </row>
    <row r="119" spans="12:19" x14ac:dyDescent="0.3">
      <c r="L119" s="19"/>
      <c r="M119" s="19"/>
      <c r="N119" s="19"/>
      <c r="O119" s="19"/>
      <c r="P119" s="19"/>
      <c r="Q119" s="19"/>
      <c r="R119" s="19"/>
      <c r="S119" s="19"/>
    </row>
    <row r="120" spans="12:19" x14ac:dyDescent="0.3">
      <c r="L120" s="19"/>
      <c r="M120" s="19"/>
      <c r="N120" s="19"/>
      <c r="O120" s="19"/>
      <c r="P120" s="19"/>
      <c r="Q120" s="19"/>
      <c r="R120" s="19"/>
      <c r="S120" s="19"/>
    </row>
    <row r="121" spans="12:19" x14ac:dyDescent="0.3">
      <c r="L121" s="19"/>
      <c r="M121" s="19"/>
      <c r="N121" s="19"/>
      <c r="O121" s="19"/>
      <c r="P121" s="19"/>
      <c r="Q121" s="19"/>
      <c r="R121" s="19"/>
      <c r="S121" s="19"/>
    </row>
    <row r="122" spans="12:19" x14ac:dyDescent="0.3">
      <c r="L122" s="19"/>
      <c r="M122" s="19"/>
      <c r="N122" s="19"/>
      <c r="O122" s="19"/>
      <c r="P122" s="19"/>
      <c r="Q122" s="19"/>
      <c r="R122" s="19"/>
      <c r="S122" s="19"/>
    </row>
    <row r="123" spans="12:19" x14ac:dyDescent="0.3">
      <c r="L123" s="19"/>
      <c r="M123" s="19"/>
      <c r="N123" s="19"/>
      <c r="O123" s="19"/>
      <c r="P123" s="19"/>
      <c r="Q123" s="19"/>
      <c r="R123" s="19"/>
      <c r="S123" s="19"/>
    </row>
    <row r="124" spans="12:19" x14ac:dyDescent="0.3">
      <c r="L124" s="19"/>
      <c r="M124" s="19"/>
      <c r="N124" s="19"/>
      <c r="O124" s="19"/>
      <c r="P124" s="19"/>
      <c r="Q124" s="19"/>
      <c r="R124" s="19"/>
      <c r="S124" s="19"/>
    </row>
    <row r="125" spans="12:19" x14ac:dyDescent="0.3">
      <c r="L125" s="19"/>
      <c r="M125" s="19"/>
      <c r="N125" s="19"/>
      <c r="O125" s="19"/>
      <c r="P125" s="19"/>
      <c r="Q125" s="19"/>
      <c r="R125" s="19"/>
      <c r="S125" s="19"/>
    </row>
    <row r="126" spans="12:19" x14ac:dyDescent="0.3">
      <c r="L126" s="19"/>
      <c r="M126" s="19"/>
      <c r="N126" s="19"/>
      <c r="O126" s="19"/>
      <c r="P126" s="19"/>
      <c r="Q126" s="19"/>
      <c r="R126" s="19"/>
      <c r="S126" s="19"/>
    </row>
    <row r="127" spans="12:19" x14ac:dyDescent="0.3">
      <c r="L127" s="19"/>
      <c r="M127" s="19"/>
      <c r="N127" s="19"/>
      <c r="O127" s="19"/>
      <c r="P127" s="19"/>
      <c r="Q127" s="19"/>
      <c r="R127" s="19"/>
      <c r="S127" s="19"/>
    </row>
    <row r="128" spans="12:19" x14ac:dyDescent="0.3">
      <c r="L128" s="19"/>
      <c r="M128" s="19"/>
      <c r="N128" s="19"/>
      <c r="O128" s="19"/>
      <c r="P128" s="19"/>
      <c r="Q128" s="19"/>
      <c r="R128" s="19"/>
      <c r="S128" s="19"/>
    </row>
    <row r="129" spans="12:19" x14ac:dyDescent="0.3">
      <c r="L129" s="19"/>
      <c r="M129" s="19"/>
      <c r="N129" s="19"/>
      <c r="O129" s="19"/>
      <c r="P129" s="19"/>
      <c r="Q129" s="19"/>
      <c r="R129" s="19"/>
      <c r="S129" s="19"/>
    </row>
    <row r="130" spans="12:19" x14ac:dyDescent="0.3">
      <c r="L130" s="19"/>
      <c r="M130" s="19"/>
      <c r="N130" s="19"/>
      <c r="O130" s="19"/>
      <c r="P130" s="19"/>
      <c r="Q130" s="19"/>
      <c r="R130" s="19"/>
      <c r="S130" s="19"/>
    </row>
    <row r="131" spans="12:19" x14ac:dyDescent="0.3">
      <c r="L131" s="19"/>
      <c r="M131" s="19"/>
      <c r="N131" s="19"/>
      <c r="O131" s="19"/>
      <c r="P131" s="19"/>
      <c r="Q131" s="19"/>
      <c r="R131" s="19"/>
      <c r="S131" s="19"/>
    </row>
    <row r="132" spans="12:19" x14ac:dyDescent="0.3">
      <c r="L132" s="19"/>
      <c r="M132" s="19"/>
      <c r="N132" s="19"/>
      <c r="O132" s="19"/>
      <c r="P132" s="19"/>
      <c r="Q132" s="19"/>
      <c r="R132" s="19"/>
      <c r="S132" s="19"/>
    </row>
    <row r="133" spans="12:19" x14ac:dyDescent="0.3">
      <c r="L133" s="19"/>
      <c r="M133" s="19"/>
      <c r="N133" s="19"/>
      <c r="O133" s="19"/>
      <c r="P133" s="19"/>
      <c r="Q133" s="19"/>
      <c r="R133" s="19"/>
      <c r="S133" s="19"/>
    </row>
    <row r="134" spans="12:19" x14ac:dyDescent="0.3">
      <c r="L134" s="19"/>
      <c r="M134" s="19"/>
      <c r="N134" s="19"/>
      <c r="O134" s="19"/>
      <c r="P134" s="19"/>
      <c r="Q134" s="19"/>
      <c r="R134" s="19"/>
      <c r="S134" s="19"/>
    </row>
    <row r="135" spans="12:19" x14ac:dyDescent="0.3">
      <c r="L135" s="19"/>
      <c r="M135" s="19"/>
      <c r="N135" s="19"/>
      <c r="O135" s="19"/>
      <c r="P135" s="19"/>
      <c r="Q135" s="19"/>
      <c r="R135" s="19"/>
      <c r="S135" s="19"/>
    </row>
    <row r="136" spans="12:19" x14ac:dyDescent="0.3">
      <c r="L136" s="19"/>
      <c r="M136" s="19"/>
      <c r="N136" s="19"/>
      <c r="O136" s="19"/>
      <c r="P136" s="19"/>
      <c r="Q136" s="19"/>
      <c r="R136" s="19"/>
      <c r="S136" s="19"/>
    </row>
    <row r="137" spans="12:19" x14ac:dyDescent="0.3">
      <c r="L137" s="19"/>
      <c r="M137" s="19"/>
      <c r="N137" s="19"/>
      <c r="O137" s="19"/>
      <c r="P137" s="19"/>
      <c r="Q137" s="19"/>
      <c r="R137" s="19"/>
      <c r="S137" s="19"/>
    </row>
    <row r="138" spans="12:19" x14ac:dyDescent="0.3">
      <c r="L138" s="19"/>
      <c r="M138" s="19"/>
      <c r="N138" s="19"/>
      <c r="O138" s="19"/>
      <c r="P138" s="19"/>
      <c r="Q138" s="19"/>
      <c r="R138" s="19"/>
      <c r="S138" s="19"/>
    </row>
    <row r="139" spans="12:19" x14ac:dyDescent="0.3">
      <c r="L139" s="19"/>
      <c r="M139" s="19"/>
      <c r="N139" s="19"/>
      <c r="O139" s="19"/>
      <c r="P139" s="19"/>
      <c r="Q139" s="19"/>
      <c r="R139" s="19"/>
      <c r="S139" s="19"/>
    </row>
    <row r="140" spans="12:19" x14ac:dyDescent="0.3">
      <c r="L140" s="19"/>
      <c r="M140" s="19"/>
      <c r="N140" s="19"/>
      <c r="O140" s="19"/>
      <c r="P140" s="19"/>
      <c r="Q140" s="19"/>
      <c r="R140" s="19"/>
      <c r="S140" s="19"/>
    </row>
    <row r="141" spans="12:19" x14ac:dyDescent="0.3">
      <c r="L141" s="19"/>
      <c r="M141" s="19"/>
      <c r="N141" s="19"/>
      <c r="O141" s="19"/>
      <c r="P141" s="19"/>
      <c r="Q141" s="19"/>
      <c r="R141" s="19"/>
      <c r="S141" s="19"/>
    </row>
    <row r="142" spans="12:19" x14ac:dyDescent="0.3">
      <c r="L142" s="19"/>
      <c r="M142" s="19"/>
      <c r="N142" s="19"/>
      <c r="O142" s="19"/>
      <c r="P142" s="19"/>
      <c r="Q142" s="19"/>
      <c r="R142" s="19"/>
      <c r="S142" s="19"/>
    </row>
    <row r="143" spans="12:19" x14ac:dyDescent="0.3">
      <c r="L143" s="19"/>
      <c r="M143" s="19"/>
      <c r="N143" s="19"/>
      <c r="O143" s="19"/>
      <c r="P143" s="19"/>
      <c r="Q143" s="19"/>
      <c r="R143" s="19"/>
      <c r="S143" s="19"/>
    </row>
    <row r="144" spans="12:19" x14ac:dyDescent="0.3">
      <c r="L144" s="19"/>
      <c r="M144" s="19"/>
      <c r="N144" s="19"/>
      <c r="O144" s="19"/>
      <c r="P144" s="19"/>
      <c r="Q144" s="19"/>
      <c r="R144" s="19"/>
      <c r="S144" s="19"/>
    </row>
    <row r="145" spans="12:19" x14ac:dyDescent="0.3">
      <c r="L145" s="19"/>
      <c r="M145" s="19"/>
      <c r="N145" s="19"/>
      <c r="O145" s="19"/>
      <c r="P145" s="19"/>
      <c r="Q145" s="19"/>
      <c r="R145" s="19"/>
      <c r="S145" s="19"/>
    </row>
    <row r="146" spans="12:19" x14ac:dyDescent="0.3">
      <c r="L146" s="19"/>
      <c r="M146" s="19"/>
      <c r="N146" s="19"/>
      <c r="O146" s="19"/>
      <c r="P146" s="19"/>
      <c r="Q146" s="19"/>
      <c r="R146" s="19"/>
      <c r="S146" s="19"/>
    </row>
    <row r="147" spans="12:19" x14ac:dyDescent="0.3">
      <c r="L147" s="19"/>
      <c r="M147" s="19"/>
      <c r="N147" s="19"/>
      <c r="O147" s="19"/>
      <c r="P147" s="19"/>
      <c r="Q147" s="19"/>
      <c r="R147" s="19"/>
      <c r="S147" s="19"/>
    </row>
    <row r="148" spans="12:19" x14ac:dyDescent="0.3">
      <c r="L148" s="19"/>
      <c r="M148" s="19"/>
      <c r="N148" s="19"/>
      <c r="O148" s="19"/>
      <c r="P148" s="19"/>
      <c r="Q148" s="19"/>
      <c r="R148" s="19"/>
      <c r="S148" s="19"/>
    </row>
    <row r="149" spans="12:19" x14ac:dyDescent="0.3">
      <c r="L149" s="19"/>
      <c r="M149" s="19"/>
      <c r="N149" s="19"/>
      <c r="O149" s="19"/>
      <c r="P149" s="19"/>
      <c r="Q149" s="19"/>
      <c r="R149" s="19"/>
      <c r="S149" s="19"/>
    </row>
    <row r="150" spans="12:19" x14ac:dyDescent="0.3">
      <c r="L150" s="19"/>
      <c r="M150" s="19"/>
      <c r="N150" s="19"/>
      <c r="O150" s="19"/>
      <c r="P150" s="19"/>
      <c r="Q150" s="19"/>
      <c r="R150" s="19"/>
      <c r="S150" s="19"/>
    </row>
    <row r="151" spans="12:19" x14ac:dyDescent="0.3">
      <c r="L151" s="19"/>
      <c r="M151" s="19"/>
      <c r="N151" s="19"/>
      <c r="O151" s="19"/>
      <c r="P151" s="19"/>
      <c r="Q151" s="19"/>
      <c r="R151" s="19"/>
      <c r="S151" s="19"/>
    </row>
    <row r="152" spans="12:19" x14ac:dyDescent="0.3">
      <c r="L152" s="19"/>
      <c r="M152" s="19"/>
      <c r="N152" s="19"/>
      <c r="O152" s="19"/>
      <c r="P152" s="19"/>
      <c r="Q152" s="19"/>
      <c r="R152" s="19"/>
      <c r="S152" s="19"/>
    </row>
    <row r="153" spans="12:19" x14ac:dyDescent="0.3">
      <c r="L153" s="19"/>
      <c r="M153" s="19"/>
      <c r="N153" s="19"/>
      <c r="O153" s="19"/>
      <c r="P153" s="19"/>
      <c r="Q153" s="19"/>
      <c r="R153" s="19"/>
      <c r="S153" s="19"/>
    </row>
    <row r="154" spans="12:19" x14ac:dyDescent="0.3">
      <c r="L154" s="19"/>
      <c r="M154" s="19"/>
      <c r="N154" s="19"/>
      <c r="O154" s="19"/>
      <c r="P154" s="19"/>
      <c r="Q154" s="19"/>
      <c r="R154" s="19"/>
      <c r="S154" s="19"/>
    </row>
    <row r="155" spans="12:19" x14ac:dyDescent="0.3">
      <c r="L155" s="19"/>
      <c r="M155" s="19"/>
      <c r="N155" s="19"/>
      <c r="O155" s="19"/>
      <c r="P155" s="19"/>
      <c r="Q155" s="19"/>
      <c r="R155" s="19"/>
      <c r="S155" s="19"/>
    </row>
    <row r="156" spans="12:19" x14ac:dyDescent="0.3">
      <c r="L156" s="19"/>
      <c r="M156" s="19"/>
      <c r="N156" s="19"/>
      <c r="O156" s="19"/>
      <c r="P156" s="19"/>
      <c r="Q156" s="19"/>
      <c r="R156" s="19"/>
      <c r="S156" s="19"/>
    </row>
    <row r="157" spans="12:19" x14ac:dyDescent="0.3">
      <c r="L157" s="19"/>
      <c r="M157" s="19"/>
      <c r="N157" s="19"/>
      <c r="O157" s="19"/>
      <c r="P157" s="19"/>
      <c r="Q157" s="19"/>
      <c r="R157" s="19"/>
      <c r="S157" s="19"/>
    </row>
    <row r="158" spans="12:19" x14ac:dyDescent="0.3">
      <c r="L158" s="19"/>
      <c r="M158" s="19"/>
      <c r="N158" s="19"/>
      <c r="O158" s="19"/>
      <c r="P158" s="19"/>
      <c r="Q158" s="19"/>
      <c r="R158" s="19"/>
      <c r="S158" s="19"/>
    </row>
    <row r="159" spans="12:19" x14ac:dyDescent="0.3">
      <c r="L159" s="19"/>
      <c r="M159" s="19"/>
      <c r="N159" s="19"/>
      <c r="O159" s="19"/>
      <c r="P159" s="19"/>
      <c r="Q159" s="19"/>
      <c r="R159" s="19"/>
      <c r="S159" s="19"/>
    </row>
    <row r="160" spans="12:19" x14ac:dyDescent="0.3">
      <c r="L160" s="19"/>
      <c r="M160" s="19"/>
      <c r="N160" s="19"/>
      <c r="O160" s="19"/>
      <c r="P160" s="19"/>
      <c r="Q160" s="19"/>
      <c r="R160" s="19"/>
      <c r="S160" s="19"/>
    </row>
    <row r="161" spans="12:19" x14ac:dyDescent="0.3">
      <c r="L161" s="19"/>
      <c r="M161" s="19"/>
      <c r="N161" s="19"/>
      <c r="O161" s="19"/>
      <c r="P161" s="19"/>
      <c r="Q161" s="19"/>
      <c r="R161" s="19"/>
      <c r="S161" s="19"/>
    </row>
    <row r="162" spans="12:19" x14ac:dyDescent="0.3">
      <c r="L162" s="19"/>
      <c r="M162" s="19"/>
      <c r="N162" s="19"/>
      <c r="O162" s="19"/>
      <c r="P162" s="19"/>
      <c r="Q162" s="19"/>
      <c r="R162" s="19"/>
      <c r="S162" s="19"/>
    </row>
    <row r="163" spans="12:19" x14ac:dyDescent="0.3">
      <c r="L163" s="19"/>
      <c r="M163" s="19"/>
      <c r="N163" s="19"/>
      <c r="O163" s="19"/>
      <c r="P163" s="19"/>
      <c r="Q163" s="19"/>
      <c r="R163" s="19"/>
      <c r="S163" s="19"/>
    </row>
    <row r="164" spans="12:19" x14ac:dyDescent="0.3">
      <c r="L164" s="19"/>
      <c r="M164" s="19"/>
      <c r="N164" s="19"/>
      <c r="O164" s="19"/>
      <c r="P164" s="19"/>
      <c r="Q164" s="19"/>
      <c r="R164" s="19"/>
      <c r="S164" s="19"/>
    </row>
    <row r="165" spans="12:19" x14ac:dyDescent="0.3">
      <c r="L165" s="19"/>
      <c r="M165" s="19"/>
      <c r="N165" s="19"/>
      <c r="O165" s="19"/>
      <c r="P165" s="19"/>
      <c r="Q165" s="19"/>
      <c r="R165" s="19"/>
      <c r="S165" s="19"/>
    </row>
    <row r="166" spans="12:19" x14ac:dyDescent="0.3">
      <c r="L166" s="19"/>
      <c r="M166" s="19"/>
      <c r="N166" s="19"/>
      <c r="O166" s="19"/>
      <c r="P166" s="19"/>
      <c r="Q166" s="19"/>
      <c r="R166" s="19"/>
      <c r="S166" s="19"/>
    </row>
    <row r="167" spans="12:19" x14ac:dyDescent="0.3">
      <c r="L167" s="19"/>
      <c r="M167" s="19"/>
      <c r="N167" s="19"/>
      <c r="O167" s="19"/>
      <c r="P167" s="19"/>
      <c r="Q167" s="19"/>
      <c r="R167" s="19"/>
      <c r="S167" s="19"/>
    </row>
    <row r="168" spans="12:19" x14ac:dyDescent="0.3">
      <c r="L168" s="19"/>
      <c r="M168" s="19"/>
      <c r="N168" s="19"/>
      <c r="O168" s="19"/>
      <c r="P168" s="19"/>
      <c r="Q168" s="19"/>
      <c r="R168" s="19"/>
      <c r="S168" s="19"/>
    </row>
    <row r="169" spans="12:19" x14ac:dyDescent="0.3">
      <c r="L169" s="19"/>
      <c r="M169" s="19"/>
      <c r="N169" s="19"/>
      <c r="O169" s="19"/>
      <c r="P169" s="19"/>
      <c r="Q169" s="19"/>
      <c r="R169" s="19"/>
      <c r="S169" s="19"/>
    </row>
    <row r="170" spans="12:19" x14ac:dyDescent="0.3">
      <c r="L170" s="19"/>
      <c r="M170" s="19"/>
      <c r="N170" s="19"/>
      <c r="O170" s="19"/>
      <c r="P170" s="19"/>
      <c r="Q170" s="19"/>
      <c r="R170" s="19"/>
      <c r="S170" s="19"/>
    </row>
    <row r="171" spans="12:19" x14ac:dyDescent="0.3">
      <c r="L171" s="19"/>
      <c r="M171" s="19"/>
      <c r="N171" s="19"/>
      <c r="O171" s="19"/>
      <c r="P171" s="19"/>
      <c r="Q171" s="19"/>
      <c r="R171" s="19"/>
      <c r="S171" s="19"/>
    </row>
    <row r="172" spans="12:19" x14ac:dyDescent="0.3">
      <c r="L172" s="19"/>
      <c r="M172" s="19"/>
      <c r="N172" s="19"/>
      <c r="O172" s="19"/>
      <c r="P172" s="19"/>
      <c r="Q172" s="19"/>
      <c r="R172" s="19"/>
      <c r="S172" s="19"/>
    </row>
    <row r="173" spans="12:19" x14ac:dyDescent="0.3">
      <c r="L173" s="19"/>
      <c r="M173" s="19"/>
      <c r="N173" s="19"/>
      <c r="O173" s="19"/>
      <c r="P173" s="19"/>
      <c r="Q173" s="19"/>
      <c r="R173" s="19"/>
      <c r="S173" s="19"/>
    </row>
    <row r="174" spans="12:19" x14ac:dyDescent="0.3">
      <c r="L174" s="19"/>
      <c r="M174" s="19"/>
      <c r="N174" s="19"/>
      <c r="O174" s="19"/>
      <c r="P174" s="19"/>
      <c r="Q174" s="19"/>
      <c r="R174" s="19"/>
      <c r="S174" s="19"/>
    </row>
    <row r="175" spans="12:19" x14ac:dyDescent="0.3">
      <c r="L175" s="19"/>
      <c r="M175" s="19"/>
      <c r="N175" s="19"/>
      <c r="O175" s="19"/>
      <c r="P175" s="19"/>
      <c r="Q175" s="19"/>
      <c r="R175" s="19"/>
      <c r="S175" s="19"/>
    </row>
    <row r="176" spans="12:19" x14ac:dyDescent="0.3">
      <c r="L176" s="19"/>
      <c r="M176" s="19"/>
      <c r="N176" s="19"/>
      <c r="O176" s="19"/>
      <c r="P176" s="19"/>
      <c r="Q176" s="19"/>
      <c r="R176" s="19"/>
      <c r="S176" s="19"/>
    </row>
    <row r="177" spans="12:19" x14ac:dyDescent="0.3">
      <c r="L177" s="19"/>
      <c r="M177" s="19"/>
      <c r="N177" s="19"/>
      <c r="O177" s="19"/>
      <c r="P177" s="19"/>
      <c r="Q177" s="19"/>
      <c r="R177" s="19"/>
      <c r="S177" s="19"/>
    </row>
    <row r="178" spans="12:19" x14ac:dyDescent="0.3">
      <c r="L178" s="19"/>
      <c r="M178" s="19"/>
      <c r="N178" s="19"/>
      <c r="O178" s="19"/>
      <c r="P178" s="19"/>
      <c r="Q178" s="19"/>
      <c r="R178" s="19"/>
      <c r="S178" s="19"/>
    </row>
    <row r="179" spans="12:19" x14ac:dyDescent="0.3">
      <c r="L179" s="19"/>
      <c r="M179" s="19"/>
      <c r="N179" s="19"/>
      <c r="O179" s="19"/>
      <c r="P179" s="19"/>
      <c r="Q179" s="19"/>
      <c r="R179" s="19"/>
      <c r="S179" s="19"/>
    </row>
    <row r="180" spans="12:19" x14ac:dyDescent="0.3">
      <c r="L180" s="19"/>
      <c r="M180" s="19"/>
      <c r="N180" s="19"/>
      <c r="O180" s="19"/>
      <c r="P180" s="19"/>
      <c r="Q180" s="19"/>
      <c r="R180" s="19"/>
      <c r="S180" s="19"/>
    </row>
    <row r="181" spans="12:19" x14ac:dyDescent="0.3">
      <c r="L181" s="19"/>
      <c r="M181" s="19"/>
      <c r="N181" s="19"/>
      <c r="O181" s="19"/>
      <c r="P181" s="19"/>
      <c r="Q181" s="19"/>
      <c r="R181" s="19"/>
      <c r="S181" s="19"/>
    </row>
    <row r="182" spans="12:19" x14ac:dyDescent="0.3">
      <c r="L182" s="19"/>
      <c r="M182" s="19"/>
      <c r="N182" s="19"/>
      <c r="O182" s="19"/>
      <c r="P182" s="19"/>
      <c r="Q182" s="19"/>
      <c r="R182" s="19"/>
      <c r="S182" s="19"/>
    </row>
    <row r="183" spans="12:19" x14ac:dyDescent="0.3">
      <c r="L183" s="19"/>
      <c r="M183" s="19"/>
      <c r="N183" s="19"/>
      <c r="O183" s="19"/>
      <c r="P183" s="19"/>
      <c r="Q183" s="19"/>
      <c r="R183" s="19"/>
      <c r="S183" s="19"/>
    </row>
    <row r="184" spans="12:19" x14ac:dyDescent="0.3">
      <c r="L184" s="19"/>
      <c r="M184" s="19"/>
      <c r="N184" s="19"/>
      <c r="O184" s="19"/>
      <c r="P184" s="19"/>
      <c r="Q184" s="19"/>
      <c r="R184" s="19"/>
      <c r="S184" s="19"/>
    </row>
    <row r="185" spans="12:19" x14ac:dyDescent="0.3">
      <c r="L185" s="19"/>
      <c r="M185" s="19"/>
      <c r="N185" s="19"/>
      <c r="O185" s="19"/>
      <c r="P185" s="19"/>
      <c r="Q185" s="19"/>
      <c r="R185" s="19"/>
      <c r="S185" s="19"/>
    </row>
    <row r="186" spans="12:19" x14ac:dyDescent="0.3">
      <c r="L186" s="19"/>
      <c r="M186" s="19"/>
      <c r="N186" s="19"/>
      <c r="O186" s="19"/>
      <c r="P186" s="19"/>
      <c r="Q186" s="19"/>
      <c r="R186" s="19"/>
      <c r="S186" s="19"/>
    </row>
    <row r="187" spans="12:19" x14ac:dyDescent="0.3">
      <c r="L187" s="19"/>
      <c r="M187" s="19"/>
      <c r="N187" s="19"/>
      <c r="O187" s="19"/>
      <c r="P187" s="19"/>
      <c r="Q187" s="19"/>
      <c r="R187" s="19"/>
      <c r="S187" s="19"/>
    </row>
    <row r="188" spans="12:19" x14ac:dyDescent="0.3">
      <c r="L188" s="19"/>
      <c r="M188" s="19"/>
      <c r="N188" s="19"/>
      <c r="O188" s="19"/>
      <c r="P188" s="19"/>
      <c r="Q188" s="19"/>
      <c r="R188" s="19"/>
      <c r="S188" s="19"/>
    </row>
    <row r="189" spans="12:19" x14ac:dyDescent="0.3">
      <c r="L189" s="19"/>
      <c r="M189" s="19"/>
      <c r="N189" s="19"/>
      <c r="O189" s="19"/>
      <c r="P189" s="19"/>
      <c r="Q189" s="19"/>
      <c r="R189" s="19"/>
      <c r="S189" s="19"/>
    </row>
    <row r="190" spans="12:19" x14ac:dyDescent="0.3">
      <c r="L190" s="19"/>
      <c r="M190" s="19"/>
      <c r="N190" s="19"/>
      <c r="O190" s="19"/>
      <c r="P190" s="19"/>
      <c r="Q190" s="19"/>
      <c r="R190" s="19"/>
      <c r="S190" s="19"/>
    </row>
    <row r="191" spans="12:19" x14ac:dyDescent="0.3">
      <c r="L191" s="19"/>
      <c r="M191" s="19"/>
      <c r="N191" s="19"/>
      <c r="O191" s="19"/>
      <c r="P191" s="19"/>
      <c r="Q191" s="19"/>
      <c r="R191" s="19"/>
      <c r="S191" s="19"/>
    </row>
    <row r="192" spans="12:19" x14ac:dyDescent="0.3">
      <c r="L192" s="19"/>
      <c r="M192" s="19"/>
      <c r="N192" s="19"/>
      <c r="O192" s="19"/>
      <c r="P192" s="19"/>
      <c r="Q192" s="19"/>
      <c r="R192" s="19"/>
      <c r="S192" s="19"/>
    </row>
    <row r="193" spans="12:19" x14ac:dyDescent="0.3">
      <c r="L193" s="19"/>
      <c r="M193" s="19"/>
      <c r="N193" s="19"/>
      <c r="O193" s="19"/>
      <c r="P193" s="19"/>
      <c r="Q193" s="19"/>
      <c r="R193" s="19"/>
      <c r="S193" s="19"/>
    </row>
    <row r="194" spans="12:19" x14ac:dyDescent="0.3">
      <c r="L194" s="19"/>
      <c r="M194" s="19"/>
      <c r="N194" s="19"/>
      <c r="O194" s="19"/>
      <c r="P194" s="19"/>
      <c r="Q194" s="19"/>
      <c r="R194" s="19"/>
      <c r="S194" s="19"/>
    </row>
    <row r="195" spans="12:19" x14ac:dyDescent="0.3">
      <c r="L195" s="19"/>
      <c r="M195" s="19"/>
      <c r="N195" s="19"/>
      <c r="O195" s="19"/>
      <c r="P195" s="19"/>
      <c r="Q195" s="19"/>
      <c r="R195" s="19"/>
      <c r="S195" s="19"/>
    </row>
    <row r="196" spans="12:19" x14ac:dyDescent="0.3">
      <c r="L196" s="19"/>
      <c r="M196" s="19"/>
      <c r="N196" s="19"/>
      <c r="O196" s="19"/>
      <c r="P196" s="19"/>
      <c r="Q196" s="19"/>
      <c r="R196" s="19"/>
      <c r="S196" s="19"/>
    </row>
    <row r="197" spans="12:19" x14ac:dyDescent="0.3">
      <c r="L197" s="19"/>
      <c r="M197" s="19"/>
      <c r="N197" s="19"/>
      <c r="O197" s="19"/>
      <c r="P197" s="19"/>
      <c r="Q197" s="19"/>
      <c r="R197" s="19"/>
      <c r="S197" s="19"/>
    </row>
    <row r="198" spans="12:19" x14ac:dyDescent="0.3">
      <c r="L198" s="19"/>
      <c r="M198" s="19"/>
      <c r="N198" s="19"/>
      <c r="O198" s="19"/>
      <c r="P198" s="19"/>
      <c r="Q198" s="19"/>
      <c r="R198" s="19"/>
      <c r="S198" s="19"/>
    </row>
    <row r="199" spans="12:19" x14ac:dyDescent="0.3">
      <c r="L199" s="19"/>
      <c r="M199" s="19"/>
      <c r="N199" s="19"/>
      <c r="O199" s="19"/>
      <c r="P199" s="19"/>
      <c r="Q199" s="19"/>
      <c r="R199" s="19"/>
      <c r="S199" s="19"/>
    </row>
    <row r="200" spans="12:19" x14ac:dyDescent="0.3">
      <c r="L200" s="19"/>
      <c r="M200" s="19"/>
      <c r="N200" s="19"/>
      <c r="O200" s="19"/>
      <c r="P200" s="19"/>
      <c r="Q200" s="19"/>
      <c r="R200" s="19"/>
      <c r="S200" s="19"/>
    </row>
    <row r="201" spans="12:19" x14ac:dyDescent="0.3">
      <c r="L201" s="19"/>
      <c r="M201" s="19"/>
      <c r="N201" s="19"/>
      <c r="O201" s="19"/>
      <c r="P201" s="19"/>
      <c r="Q201" s="19"/>
      <c r="R201" s="19"/>
      <c r="S201" s="19"/>
    </row>
    <row r="202" spans="12:19" x14ac:dyDescent="0.3">
      <c r="L202" s="19"/>
      <c r="M202" s="19"/>
      <c r="N202" s="19"/>
      <c r="O202" s="19"/>
      <c r="P202" s="19"/>
      <c r="Q202" s="19"/>
      <c r="R202" s="19"/>
      <c r="S202" s="19"/>
    </row>
    <row r="203" spans="12:19" x14ac:dyDescent="0.3">
      <c r="L203" s="19"/>
      <c r="M203" s="19"/>
      <c r="N203" s="19"/>
      <c r="O203" s="19"/>
      <c r="P203" s="19"/>
      <c r="Q203" s="19"/>
      <c r="R203" s="19"/>
      <c r="S203" s="19"/>
    </row>
    <row r="204" spans="12:19" x14ac:dyDescent="0.3">
      <c r="L204" s="19"/>
      <c r="M204" s="19"/>
      <c r="N204" s="19"/>
      <c r="O204" s="19"/>
      <c r="P204" s="19"/>
      <c r="Q204" s="19"/>
      <c r="R204" s="19"/>
      <c r="S204" s="19"/>
    </row>
    <row r="205" spans="12:19" x14ac:dyDescent="0.3">
      <c r="L205" s="19"/>
      <c r="M205" s="19"/>
      <c r="N205" s="19"/>
      <c r="O205" s="19"/>
      <c r="P205" s="19"/>
      <c r="Q205" s="19"/>
      <c r="R205" s="19"/>
      <c r="S205" s="19"/>
    </row>
    <row r="206" spans="12:19" x14ac:dyDescent="0.3">
      <c r="L206" s="19"/>
      <c r="M206" s="19"/>
      <c r="N206" s="19"/>
      <c r="O206" s="19"/>
      <c r="P206" s="19"/>
      <c r="Q206" s="19"/>
      <c r="R206" s="19"/>
      <c r="S206" s="19"/>
    </row>
    <row r="207" spans="12:19" x14ac:dyDescent="0.3">
      <c r="L207" s="19"/>
      <c r="M207" s="19"/>
      <c r="N207" s="19"/>
      <c r="O207" s="19"/>
      <c r="P207" s="19"/>
      <c r="Q207" s="19"/>
      <c r="R207" s="19"/>
      <c r="S207" s="19"/>
    </row>
    <row r="208" spans="12:19" x14ac:dyDescent="0.3">
      <c r="L208" s="19"/>
      <c r="M208" s="19"/>
      <c r="N208" s="19"/>
      <c r="O208" s="19"/>
      <c r="P208" s="19"/>
      <c r="Q208" s="19"/>
      <c r="R208" s="19"/>
      <c r="S208" s="19"/>
    </row>
    <row r="209" spans="12:19" x14ac:dyDescent="0.3">
      <c r="L209" s="19"/>
      <c r="M209" s="19"/>
      <c r="N209" s="19"/>
      <c r="O209" s="19"/>
      <c r="P209" s="19"/>
      <c r="Q209" s="19"/>
      <c r="R209" s="19"/>
      <c r="S209" s="19"/>
    </row>
    <row r="210" spans="12:19" x14ac:dyDescent="0.3">
      <c r="L210" s="19"/>
      <c r="M210" s="19"/>
      <c r="N210" s="19"/>
      <c r="O210" s="19"/>
      <c r="P210" s="19"/>
      <c r="Q210" s="19"/>
      <c r="R210" s="19"/>
      <c r="S210" s="19"/>
    </row>
    <row r="211" spans="12:19" x14ac:dyDescent="0.3">
      <c r="L211" s="19"/>
      <c r="M211" s="19"/>
      <c r="N211" s="19"/>
      <c r="O211" s="19"/>
      <c r="P211" s="19"/>
      <c r="Q211" s="19"/>
      <c r="R211" s="19"/>
      <c r="S211" s="19"/>
    </row>
    <row r="212" spans="12:19" x14ac:dyDescent="0.3">
      <c r="L212" s="19"/>
      <c r="M212" s="19"/>
      <c r="N212" s="19"/>
      <c r="O212" s="19"/>
      <c r="P212" s="19"/>
      <c r="Q212" s="19"/>
      <c r="R212" s="19"/>
      <c r="S212" s="19"/>
    </row>
    <row r="213" spans="12:19" x14ac:dyDescent="0.3">
      <c r="L213" s="19"/>
      <c r="M213" s="19"/>
      <c r="N213" s="19"/>
      <c r="O213" s="19"/>
      <c r="P213" s="19"/>
      <c r="Q213" s="19"/>
      <c r="R213" s="19"/>
      <c r="S213" s="19"/>
    </row>
    <row r="214" spans="12:19" x14ac:dyDescent="0.3">
      <c r="L214" s="19"/>
      <c r="M214" s="19"/>
      <c r="N214" s="19"/>
      <c r="O214" s="19"/>
      <c r="P214" s="19"/>
      <c r="Q214" s="19"/>
      <c r="R214" s="19"/>
      <c r="S214" s="19"/>
    </row>
    <row r="215" spans="12:19" x14ac:dyDescent="0.3">
      <c r="L215" s="19"/>
      <c r="M215" s="19"/>
      <c r="N215" s="19"/>
      <c r="O215" s="19"/>
      <c r="P215" s="19"/>
      <c r="Q215" s="19"/>
      <c r="R215" s="19"/>
      <c r="S215" s="19"/>
    </row>
    <row r="216" spans="12:19" x14ac:dyDescent="0.3">
      <c r="L216" s="19"/>
      <c r="M216" s="19"/>
      <c r="N216" s="19"/>
      <c r="O216" s="19"/>
      <c r="P216" s="19"/>
      <c r="Q216" s="19"/>
      <c r="R216" s="19"/>
      <c r="S216" s="19"/>
    </row>
    <row r="217" spans="12:19" x14ac:dyDescent="0.3">
      <c r="L217" s="19"/>
      <c r="M217" s="19"/>
      <c r="N217" s="19"/>
      <c r="O217" s="19"/>
      <c r="P217" s="19"/>
      <c r="Q217" s="19"/>
      <c r="R217" s="19"/>
      <c r="S217" s="19"/>
    </row>
    <row r="218" spans="12:19" x14ac:dyDescent="0.3">
      <c r="L218" s="19"/>
      <c r="M218" s="19"/>
      <c r="N218" s="19"/>
      <c r="O218" s="19"/>
      <c r="P218" s="19"/>
      <c r="Q218" s="19"/>
      <c r="R218" s="19"/>
      <c r="S218" s="19"/>
    </row>
    <row r="219" spans="12:19" x14ac:dyDescent="0.3">
      <c r="L219" s="19"/>
      <c r="M219" s="19"/>
      <c r="N219" s="19"/>
      <c r="O219" s="19"/>
      <c r="P219" s="19"/>
      <c r="Q219" s="19"/>
      <c r="R219" s="19"/>
      <c r="S219" s="19"/>
    </row>
    <row r="220" spans="12:19" x14ac:dyDescent="0.3">
      <c r="L220" s="19"/>
      <c r="M220" s="19"/>
      <c r="N220" s="19"/>
      <c r="O220" s="19"/>
      <c r="P220" s="19"/>
      <c r="Q220" s="19"/>
      <c r="R220" s="19"/>
      <c r="S220" s="19"/>
    </row>
  </sheetData>
  <mergeCells count="7">
    <mergeCell ref="A6:I6"/>
    <mergeCell ref="A7:I7"/>
    <mergeCell ref="A1:I1"/>
    <mergeCell ref="A2:I2"/>
    <mergeCell ref="A3:I3"/>
    <mergeCell ref="A4:I4"/>
    <mergeCell ref="A5:I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RESERVA IVM</vt:lpstr>
    </vt:vector>
  </TitlesOfParts>
  <Company>CSS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Gonzalez, Zaida</dc:creator>
  <cp:lastModifiedBy>Cruz, Naila</cp:lastModifiedBy>
  <dcterms:created xsi:type="dcterms:W3CDTF">2024-08-22T00:27:45Z</dcterms:created>
  <dcterms:modified xsi:type="dcterms:W3CDTF">2024-09-03T19:39:11Z</dcterms:modified>
</cp:coreProperties>
</file>